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4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4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.anne\Downloads\OneDrive_2022-09-19\SPA 187_PAAM\OUTILS VD\OUTILS VD\"/>
    </mc:Choice>
  </mc:AlternateContent>
  <xr:revisionPtr revIDLastSave="0" documentId="13_ncr:1_{D28DCCE0-E48B-44AE-BB39-7619B63D8BAA}" xr6:coauthVersionLast="47" xr6:coauthVersionMax="47" xr10:uidLastSave="{00000000-0000-0000-0000-000000000000}"/>
  <bookViews>
    <workbookView xWindow="-120" yWindow="-120" windowWidth="29040" windowHeight="15840" xr2:uid="{70CC1E56-EC7A-406D-9752-B8E5F8702619}"/>
  </bookViews>
  <sheets>
    <sheet name="INTRO" sheetId="9" r:id="rId1"/>
    <sheet name="Souhait patient" sheetId="8" r:id="rId2"/>
    <sheet name="Facteurs de risque patient" sheetId="4" r:id="rId3"/>
    <sheet name="Critères compétences" sheetId="3" r:id="rId4"/>
    <sheet name="Critères d'adhésion" sheetId="1" r:id="rId5"/>
    <sheet name="Niveaux du patient" sheetId="10" r:id="rId6"/>
    <sheet name="Risque médicamenteux" sheetId="12" r:id="rId7"/>
    <sheet name="Processus décisionnel" sheetId="13" r:id="rId8"/>
    <sheet name="Données" sheetId="6" state="hidden" r:id="rId9"/>
  </sheets>
  <definedNames>
    <definedName name="_xlnm.Print_Area" localSheetId="3">'Critères compétences'!$A$1:$H$28</definedName>
    <definedName name="_xlnm.Print_Area" localSheetId="4">'Critères d''adhésion'!$A$1:$I$26</definedName>
    <definedName name="_xlnm.Print_Area" localSheetId="2">'Facteurs de risque patient'!$B$1:$G$21</definedName>
    <definedName name="_xlnm.Print_Area" localSheetId="0">INTRO!$A$1:$I$27</definedName>
    <definedName name="_xlnm.Print_Area" localSheetId="5">'Niveaux du patient'!$A$1:$E$15</definedName>
    <definedName name="_xlnm.Print_Area" localSheetId="1">'Souhait patient'!$A$1:$H$33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0" l="1"/>
  <c r="B23" i="8"/>
  <c r="B27" i="8"/>
  <c r="B24" i="8"/>
  <c r="F36" i="8" l="1"/>
  <c r="G37" i="8"/>
  <c r="H14" i="1"/>
  <c r="G14" i="3"/>
  <c r="F16" i="4"/>
  <c r="E5" i="6"/>
  <c r="D5" i="6"/>
  <c r="C5" i="6"/>
  <c r="C7" i="10" l="1"/>
  <c r="E7" i="10"/>
  <c r="D8" i="10"/>
  <c r="C8" i="10"/>
  <c r="D6" i="10"/>
  <c r="E6" i="10"/>
  <c r="C6" i="10"/>
  <c r="D7" i="10"/>
  <c r="C21" i="1"/>
  <c r="B24" i="1" s="1"/>
  <c r="C19" i="3"/>
  <c r="B28" i="3" s="1"/>
  <c r="F21" i="1" l="1"/>
  <c r="B26" i="1"/>
  <c r="B25" i="1"/>
  <c r="F19" i="3"/>
  <c r="B27" i="3"/>
  <c r="B26" i="3"/>
  <c r="E21" i="1"/>
  <c r="D21" i="1"/>
  <c r="E19" i="3"/>
  <c r="D19" i="3"/>
</calcChain>
</file>

<file path=xl/sharedStrings.xml><?xml version="1.0" encoding="utf-8"?>
<sst xmlns="http://schemas.openxmlformats.org/spreadsheetml/2006/main" count="121" uniqueCount="104">
  <si>
    <t xml:space="preserve">Fait le : </t>
  </si>
  <si>
    <t>oui</t>
  </si>
  <si>
    <t>non</t>
  </si>
  <si>
    <t>vert</t>
  </si>
  <si>
    <t>orange</t>
  </si>
  <si>
    <t>rouge</t>
  </si>
  <si>
    <t xml:space="preserve">résultats : </t>
  </si>
  <si>
    <t>Sélection réponse</t>
  </si>
  <si>
    <t>OUI</t>
  </si>
  <si>
    <t>NON</t>
  </si>
  <si>
    <t xml:space="preserve">Ou tout autre facteur de risque identifié par l’équipe soignante : </t>
  </si>
  <si>
    <t>4 à 5</t>
  </si>
  <si>
    <t>bonne adhésion = 6</t>
  </si>
  <si>
    <t>Faible adhésion= 4 à 5</t>
  </si>
  <si>
    <r>
      <t xml:space="preserve">Mauvaise adhésion : </t>
    </r>
    <r>
      <rPr>
        <b/>
        <sz val="10"/>
        <color theme="1"/>
        <rFont val="Trebuchet MS"/>
        <family val="2"/>
      </rPr>
      <t>≤</t>
    </r>
    <r>
      <rPr>
        <b/>
        <sz val="10"/>
        <color theme="1"/>
        <rFont val="Arial"/>
        <family val="2"/>
      </rPr>
      <t xml:space="preserve"> 3</t>
    </r>
  </si>
  <si>
    <t>Souhait patient</t>
  </si>
  <si>
    <t>case à cocher facteur risques</t>
  </si>
  <si>
    <t>Connaît ses médicaments (par leur nom ou leur apparence)</t>
  </si>
  <si>
    <t>Sait dire pourquoi il prend ce médicament</t>
  </si>
  <si>
    <t>Peut lire l’ordonnance ou le plan de prise, l’étiquette</t>
  </si>
  <si>
    <t>Manipule les médicaments sans problème (ex déblistérer, ouvrir les emballages) ou est capable de demander de l’aide</t>
  </si>
  <si>
    <t>A la faculté de s'exprimer pour comprendre et se faire comprendre</t>
  </si>
  <si>
    <t>1.     Ce matin avez-vous oublié de prendre vos médicaments ?</t>
  </si>
  <si>
    <t>2.       Depuis la dernière consultation, avez-vous été en panne de médicament ?</t>
  </si>
  <si>
    <t>3.       Vous est-il arrivé de prendre votre traitement avec retard par rapport à l’heure habituelle ?</t>
  </si>
  <si>
    <t>4.       Vous est-il arrivé de ne pas prendre votre traitement parce que certains jours votre mémoire vous fait défaut ?</t>
  </si>
  <si>
    <t>5.       Vous est-il arrivé de ne pas prendre votre traitement parce que certains jours vous avez l’impression que votre traitement vous fait plus de mal que de bien ?</t>
  </si>
  <si>
    <t>6.       Pensez-vous que vous avez trop de comprimés à prendre ?</t>
  </si>
  <si>
    <t>Identification du niveau PAAM</t>
  </si>
  <si>
    <t>Mauvaise adhésion médicamenteuse</t>
  </si>
  <si>
    <t>Minime problème d’adhésion médicamenteuse</t>
  </si>
  <si>
    <t>Score Girerd = 1-2</t>
  </si>
  <si>
    <t>Bonne adhésion médicamenteuse</t>
  </si>
  <si>
    <t>Score Girerd = 0</t>
  </si>
  <si>
    <t>Nombre de OUI</t>
  </si>
  <si>
    <t>SOUHAIT PATIENT</t>
  </si>
  <si>
    <t>Séjour (date)</t>
  </si>
  <si>
    <t>N°INS</t>
  </si>
  <si>
    <t>Prénom</t>
  </si>
  <si>
    <t>Nom de naissance</t>
  </si>
  <si>
    <r>
      <t xml:space="preserve">La présence  de facteur doit être discutée en équipe avec une vision globale du patient et déterminer le caractère </t>
    </r>
    <r>
      <rPr>
        <b/>
        <sz val="14"/>
        <color rgb="FFFF0000"/>
        <rFont val="Arial"/>
        <family val="2"/>
      </rPr>
      <t>bloquant</t>
    </r>
    <r>
      <rPr>
        <b/>
        <sz val="14"/>
        <rFont val="Arial"/>
        <family val="2"/>
      </rPr>
      <t xml:space="preserve"> d’un ou plusieurs facteurs.</t>
    </r>
  </si>
  <si>
    <t xml:space="preserve">Critères compétences obligatoires : connaissance et
capacité </t>
  </si>
  <si>
    <t>Oui</t>
  </si>
  <si>
    <t>Non</t>
  </si>
  <si>
    <t>Date de naissance</t>
  </si>
  <si>
    <t>Civilité</t>
  </si>
  <si>
    <r>
      <t>Gérez-vous habituellement vos médicaments seul(e) ?</t>
    </r>
    <r>
      <rPr>
        <i/>
        <sz val="16"/>
        <rFont val="Arial"/>
        <family val="2"/>
      </rPr>
      <t xml:space="preserve">  </t>
    </r>
  </si>
  <si>
    <t xml:space="preserve">Sait indiquer la dose </t>
  </si>
  <si>
    <t>Sait dire à quel moment les prendre</t>
  </si>
  <si>
    <t>Compétence faible 0-2</t>
  </si>
  <si>
    <t>Compétence modérée 3-5</t>
  </si>
  <si>
    <t xml:space="preserve">Compétence élevée 6-7 </t>
  </si>
  <si>
    <t>5 à 7</t>
  </si>
  <si>
    <t>3 à 4</t>
  </si>
  <si>
    <t>0 à 2</t>
  </si>
  <si>
    <t>1 à 2</t>
  </si>
  <si>
    <t>3 et +</t>
  </si>
  <si>
    <t xml:space="preserve">Si réponse oui, poursuivre les étapes ci-dessous </t>
  </si>
  <si>
    <t xml:space="preserve">Si réponse non, recherchez les motifs, si maintien du refus alors STOP </t>
  </si>
  <si>
    <t xml:space="preserve">Si réponse non, proposer un PAAM en niveau 1 avec accompagnement, notamment si le patient poursuit le traitement à la sortie de son hospitalisation </t>
  </si>
  <si>
    <t>Par qui (Nom / prénom et fonction) :</t>
  </si>
  <si>
    <t xml:space="preserve">Etes-vous prêt à rentrer dans le programme PAAM ? </t>
  </si>
  <si>
    <r>
      <t>Gérez-vous habituellement vos médicaments avec l’aide de votre entourage</t>
    </r>
    <r>
      <rPr>
        <sz val="14"/>
        <rFont val="Calibri"/>
        <family val="2"/>
        <scheme val="minor"/>
      </rPr>
      <t> ?</t>
    </r>
    <r>
      <rPr>
        <i/>
        <sz val="14"/>
        <rFont val="Calibri"/>
        <family val="2"/>
        <scheme val="minor"/>
      </rPr>
      <t xml:space="preserve">  </t>
    </r>
  </si>
  <si>
    <t>Evaluation des facteurs de risque  du patient</t>
  </si>
  <si>
    <r>
      <rPr>
        <sz val="16"/>
        <rFont val="Arial"/>
        <family val="2"/>
      </rPr>
      <t>Des troubles de la déglutition</t>
    </r>
    <r>
      <rPr>
        <sz val="16"/>
        <color rgb="FFFF0000"/>
        <rFont val="Arial"/>
        <family val="2"/>
      </rPr>
      <t>*</t>
    </r>
  </si>
  <si>
    <t>Des troubles psychiatriques (dépression grave, trouble bipolaire, Les troubles obsessionnels compulsifs, etc.)</t>
  </si>
  <si>
    <r>
      <rPr>
        <sz val="16"/>
        <rFont val="Arial"/>
        <family val="2"/>
      </rPr>
      <t>Un risque suicidaire</t>
    </r>
    <r>
      <rPr>
        <sz val="16"/>
        <color rgb="FFFF0000"/>
        <rFont val="Arial"/>
        <family val="2"/>
      </rPr>
      <t>*</t>
    </r>
    <r>
      <rPr>
        <sz val="16"/>
        <rFont val="Arial"/>
        <family val="2"/>
      </rPr>
      <t>(dépression grave, trouble bipolaire, Les troubles obsessionnels compulsifs, etc.)</t>
    </r>
  </si>
  <si>
    <r>
      <rPr>
        <sz val="16"/>
        <rFont val="Arial"/>
        <family val="2"/>
      </rPr>
      <t xml:space="preserve">Patient en sevrage </t>
    </r>
    <r>
      <rPr>
        <sz val="16"/>
        <color rgb="FFFF0000"/>
        <rFont val="Arial"/>
        <family val="2"/>
      </rPr>
      <t>*</t>
    </r>
  </si>
  <si>
    <t/>
  </si>
  <si>
    <t>Critères adhésion au traitement médicalenteux (questionnaire de Girerd)</t>
  </si>
  <si>
    <t>AIDE A LA DECISION
Niveau d'implication du patient à partir du résultat de la grille de compétence et de l'adhésion médicamenteuse</t>
  </si>
  <si>
    <t>Score Girerd ≥ 3</t>
  </si>
  <si>
    <r>
      <rPr>
        <sz val="16"/>
        <rFont val="Arial"/>
        <family val="2"/>
      </rPr>
      <t>Des troubles moteurs</t>
    </r>
    <r>
      <rPr>
        <sz val="16"/>
        <color rgb="FFFF0000"/>
        <rFont val="Arial"/>
        <family val="2"/>
      </rPr>
      <t>*</t>
    </r>
    <r>
      <rPr>
        <sz val="16"/>
        <rFont val="Arial"/>
        <family val="2"/>
      </rPr>
      <t xml:space="preserve"> (des membres supérieurs, l’empêchant de prendre ses traitements, de la vue, prendre et manipuler, etc.)</t>
    </r>
  </si>
  <si>
    <r>
      <rPr>
        <sz val="16"/>
        <rFont val="Arial"/>
        <family val="2"/>
      </rPr>
      <t>Des troubles cognitifs</t>
    </r>
    <r>
      <rPr>
        <sz val="16"/>
        <color rgb="FFFF0000"/>
        <rFont val="Arial"/>
        <family val="2"/>
      </rPr>
      <t>*</t>
    </r>
    <r>
      <rPr>
        <sz val="16"/>
        <rFont val="Arial"/>
        <family val="2"/>
      </rPr>
      <t xml:space="preserve"> (mémoire, maladie d’Alzheimer, désorientation temporo spatiale etc.)</t>
    </r>
  </si>
  <si>
    <r>
      <rPr>
        <sz val="16"/>
        <rFont val="Arial"/>
        <family val="2"/>
      </rPr>
      <t>Des Troubles de la vigilance</t>
    </r>
    <r>
      <rPr>
        <sz val="16"/>
        <color rgb="FFFF0000"/>
        <rFont val="Arial"/>
        <family val="2"/>
      </rPr>
      <t>*</t>
    </r>
    <r>
      <rPr>
        <sz val="16"/>
        <rFont val="Arial"/>
        <family val="2"/>
      </rPr>
      <t xml:space="preserve"> </t>
    </r>
    <r>
      <rPr>
        <sz val="16"/>
        <color theme="1"/>
        <rFont val="Arial"/>
        <family val="2"/>
      </rPr>
      <t>(somnolence, confusion, troubles post-anesthésie etc.)</t>
    </r>
  </si>
  <si>
    <r>
      <t>Si pas de point</t>
    </r>
    <r>
      <rPr>
        <b/>
        <sz val="16"/>
        <color rgb="FFFF0000"/>
        <rFont val="Arial"/>
        <family val="2"/>
      </rPr>
      <t xml:space="preserve"> bloquant</t>
    </r>
    <r>
      <rPr>
        <b/>
        <sz val="16"/>
        <color theme="1"/>
        <rFont val="Arial"/>
        <family val="2"/>
      </rPr>
      <t>, vous pouvez passer à l'étape suivante</t>
    </r>
  </si>
  <si>
    <t>critères compétences</t>
  </si>
  <si>
    <r>
      <t xml:space="preserve">Le patient présente :
</t>
    </r>
    <r>
      <rPr>
        <b/>
        <sz val="14"/>
        <color rgb="FFFF0000"/>
        <rFont val="Arial"/>
        <family val="2"/>
      </rPr>
      <t>*</t>
    </r>
    <r>
      <rPr>
        <b/>
        <sz val="10"/>
        <color theme="0"/>
        <rFont val="Arial"/>
        <family val="2"/>
      </rPr>
      <t>Tous les items avec un astérisque sont obligatoires</t>
    </r>
  </si>
  <si>
    <t>Le patient :</t>
  </si>
  <si>
    <t xml:space="preserve">Ce résultat qui est proposé n'est qu'une aide à la décision.
L'ensemble des autres facteurs et du contexte patient sont à prendre en compte
</t>
  </si>
  <si>
    <r>
      <rPr>
        <b/>
        <sz val="14"/>
        <color theme="1"/>
        <rFont val="Arial"/>
        <family val="2"/>
      </rPr>
      <t>N0</t>
    </r>
    <r>
      <rPr>
        <sz val="14"/>
        <color theme="1"/>
        <rFont val="Arial"/>
        <family val="2"/>
      </rPr>
      <t xml:space="preserve"> : Le patient n'est pas éligible au PAAM</t>
    </r>
  </si>
  <si>
    <r>
      <rPr>
        <b/>
        <sz val="14"/>
        <color theme="1"/>
        <rFont val="Arial"/>
        <family val="2"/>
      </rPr>
      <t xml:space="preserve">N1 </t>
    </r>
    <r>
      <rPr>
        <sz val="14"/>
        <color theme="1"/>
        <rFont val="Arial"/>
        <family val="2"/>
      </rPr>
      <t>: Le patient est accompagné par l'infirmière</t>
    </r>
  </si>
  <si>
    <r>
      <rPr>
        <b/>
        <sz val="14"/>
        <color theme="1"/>
        <rFont val="Arial"/>
        <family val="2"/>
      </rPr>
      <t xml:space="preserve">N2 </t>
    </r>
    <r>
      <rPr>
        <sz val="14"/>
        <color theme="1"/>
        <rFont val="Arial"/>
        <family val="2"/>
      </rPr>
      <t xml:space="preserve">: Le patient fait </t>
    </r>
    <r>
      <rPr>
        <b/>
        <sz val="14"/>
        <color theme="1"/>
        <rFont val="Arial"/>
        <family val="2"/>
      </rPr>
      <t>SEUL</t>
    </r>
  </si>
  <si>
    <t>Légende</t>
  </si>
  <si>
    <r>
      <rPr>
        <b/>
        <u/>
        <sz val="14"/>
        <color theme="0"/>
        <rFont val="Arial"/>
        <family val="2"/>
      </rPr>
      <t>Exemple</t>
    </r>
    <r>
      <rPr>
        <b/>
        <sz val="14"/>
        <color theme="0"/>
        <rFont val="Arial"/>
        <family val="2"/>
      </rPr>
      <t xml:space="preserve">
Evaluation des conditions d'inclusion</t>
    </r>
  </si>
  <si>
    <t>Souhait du patient et gestion des médicaments à domicile</t>
  </si>
  <si>
    <t>Etape préalable </t>
  </si>
  <si>
    <r>
      <t xml:space="preserve">Notre établissement encourage tous les patients à s’auto administrer les médicaments prescrits pendant leur séjour. Pour que la démarche se passe en toute sécurité, nous évaluons en concertation avec l’équipe, et vous même, votre aptitude à l’auto-administration.
L’Auto-Administration des Médicaments s’entend comme la possibilité pour un patient volontaire, avec l’aide de son entourage, de s’administrer lui-même tout ou partie des médicaments prescrits au cours de son hospitalisation, après une décision médicale favorable.
Le PAAM doit s’adapter à la situation de chaque patient, aussi nous allons prendre en compte les différents critères suivants . 
</t>
    </r>
    <r>
      <rPr>
        <sz val="12"/>
        <color theme="1"/>
        <rFont val="Wingdings"/>
        <charset val="2"/>
      </rPr>
      <t>r</t>
    </r>
    <r>
      <rPr>
        <sz val="12"/>
        <color theme="1"/>
        <rFont val="Arial"/>
        <family val="2"/>
      </rPr>
      <t xml:space="preserve"> Votre souhait 
</t>
    </r>
    <r>
      <rPr>
        <sz val="12"/>
        <color theme="1"/>
        <rFont val="Wingdings"/>
        <charset val="2"/>
      </rPr>
      <t>r</t>
    </r>
    <r>
      <rPr>
        <sz val="12"/>
        <color theme="1"/>
        <rFont val="Arial"/>
        <family val="2"/>
      </rPr>
      <t xml:space="preserve">La gestion habituelle de vos  médicaments à domicile ; 
</t>
    </r>
    <r>
      <rPr>
        <sz val="12"/>
        <color theme="1"/>
        <rFont val="Wingdings"/>
        <charset val="2"/>
      </rPr>
      <t>r</t>
    </r>
    <r>
      <rPr>
        <sz val="12"/>
        <color theme="1"/>
        <rFont val="Arial"/>
        <family val="2"/>
      </rPr>
      <t xml:space="preserve">Vos facteurs de risque  ;
</t>
    </r>
    <r>
      <rPr>
        <sz val="12"/>
        <color theme="1"/>
        <rFont val="Wingdings"/>
        <charset val="2"/>
      </rPr>
      <t>r</t>
    </r>
    <r>
      <rPr>
        <sz val="12"/>
        <color theme="1"/>
        <rFont val="Arial"/>
        <family val="2"/>
      </rPr>
      <t xml:space="preserve">Vos compétences  et votre adhésion médicamenteuse ;
</t>
    </r>
    <r>
      <rPr>
        <sz val="12"/>
        <color theme="1"/>
        <rFont val="Wingdings"/>
        <charset val="2"/>
      </rPr>
      <t>r</t>
    </r>
    <r>
      <rPr>
        <sz val="12"/>
        <color theme="1"/>
        <rFont val="Arial"/>
        <family val="2"/>
      </rPr>
      <t xml:space="preserve">Evaluer le risque lié à vos médicaments 
</t>
    </r>
    <r>
      <rPr>
        <sz val="12"/>
        <color theme="1"/>
        <rFont val="Wingdings"/>
        <charset val="2"/>
      </rPr>
      <t>r</t>
    </r>
    <r>
      <rPr>
        <sz val="12"/>
        <color theme="1"/>
        <rFont val="Arial"/>
        <family val="2"/>
      </rPr>
      <t>Prendre en compte votre environnement (HAD)(onglet à ajouter)</t>
    </r>
  </si>
  <si>
    <t>Risque médicamenteux</t>
  </si>
  <si>
    <t>Les facteurs qui augmentent la complexité médicamenteuse :
-	la polymédication avec plus de 5 médicaments prescrits,
-	une fréquence de prise supérieure à 3 fois par jour,
-	des changements fréquents de prescription (médicament et/ou dose),
-	l’existence de plusieurs modes d’administration,
-	les médicaments qui ont une posologie particulière
-	la substitution de médicaments entre eux
-	la préparation complexe du médicament en une forme administrable.
-	Les médicaments à risque</t>
  </si>
  <si>
    <t xml:space="preserve">Existe-t-il un médicament à risque ? </t>
  </si>
  <si>
    <t xml:space="preserve">Certains traitements ont-ils des modalités d’administration particulières ? </t>
  </si>
  <si>
    <t>La posologie des traitements est-elle stabilisée ?</t>
  </si>
  <si>
    <t>Problématiques mises en évidence</t>
  </si>
  <si>
    <t>Point de vue du patient</t>
  </si>
  <si>
    <t>Demander au patient s’il a des questions ou remarques</t>
  </si>
  <si>
    <t>BILAN</t>
  </si>
  <si>
    <t>Processus décisionnel</t>
  </si>
  <si>
    <r>
      <t xml:space="preserve">Niveau 0 </t>
    </r>
    <r>
      <rPr>
        <b/>
        <sz val="14"/>
        <color theme="1"/>
        <rFont val="Wingdings"/>
        <charset val="2"/>
      </rPr>
      <t>r</t>
    </r>
    <r>
      <rPr>
        <b/>
        <sz val="14"/>
        <color theme="1"/>
        <rFont val="Calibri"/>
        <family val="2"/>
        <scheme val="minor"/>
      </rPr>
      <t xml:space="preserve">                                              Niveau 1 </t>
    </r>
    <r>
      <rPr>
        <b/>
        <sz val="14"/>
        <color theme="1"/>
        <rFont val="Wingdings"/>
        <charset val="2"/>
      </rPr>
      <t>r</t>
    </r>
    <r>
      <rPr>
        <b/>
        <sz val="14"/>
        <color theme="1"/>
        <rFont val="Calibri"/>
        <family val="2"/>
      </rPr>
      <t xml:space="preserve">                                                                 Niveau 2 </t>
    </r>
    <r>
      <rPr>
        <b/>
        <sz val="14"/>
        <color theme="1"/>
        <rFont val="Wingdings"/>
        <charset val="2"/>
      </rPr>
      <t>r</t>
    </r>
  </si>
  <si>
    <t>Liste des médicaments</t>
  </si>
  <si>
    <t>Remarques éventuelles</t>
  </si>
  <si>
    <t>Liste des médicaments relevant du PAAM</t>
  </si>
  <si>
    <t>Consentement du patient
 J’ai lu et compris la notice d’information destinée aux patients intitulée « Patient en Auto-Administration de ses Médicaments » 
 Je confirme ma participation 
 Je m’administrerai moi-même le(s) médicament(s) sélectionné(s) de</t>
  </si>
  <si>
    <r>
      <t xml:space="preserve">
</t>
    </r>
    <r>
      <rPr>
        <sz val="11"/>
        <color theme="1"/>
        <rFont val="Wingdings"/>
        <charset val="2"/>
      </rPr>
      <t xml:space="preserve">r </t>
    </r>
    <r>
      <rPr>
        <sz val="14"/>
        <color theme="1"/>
        <rFont val="Calibri"/>
        <family val="2"/>
        <scheme val="minor"/>
      </rPr>
      <t xml:space="preserve">J’ai lu et compris la notice d’information destinée aux patients intitulée « Patient en Auto-Administration de ses Médicaments » 
</t>
    </r>
    <r>
      <rPr>
        <sz val="14"/>
        <color theme="1"/>
        <rFont val="Wingdings"/>
        <charset val="2"/>
      </rPr>
      <t xml:space="preserve">r </t>
    </r>
    <r>
      <rPr>
        <sz val="14"/>
        <color theme="1"/>
        <rFont val="Calibri"/>
        <family val="2"/>
        <scheme val="minor"/>
      </rPr>
      <t xml:space="preserve">Je confirme ma participation 
</t>
    </r>
    <r>
      <rPr>
        <sz val="14"/>
        <color theme="1"/>
        <rFont val="Wingdings"/>
        <charset val="2"/>
      </rPr>
      <t xml:space="preserve">r </t>
    </r>
    <r>
      <rPr>
        <sz val="14"/>
        <color theme="1"/>
        <rFont val="Calibri"/>
        <family val="2"/>
        <scheme val="minor"/>
      </rPr>
      <t xml:space="preserve">Je m’administrerai moi-même le(s) médicament(s) sélectionné(s) de commun accord avec le médecin sous supervision (à retirer si niveau 2)
</t>
    </r>
    <r>
      <rPr>
        <sz val="14"/>
        <color theme="1"/>
        <rFont val="Wingdings"/>
        <charset val="2"/>
      </rPr>
      <t xml:space="preserve">r </t>
    </r>
    <r>
      <rPr>
        <sz val="14"/>
        <color theme="1"/>
        <rFont val="Calibri"/>
        <family val="2"/>
        <scheme val="minor"/>
      </rPr>
      <t xml:space="preserve">Je conserverai les médicaments selon les consignes qui me sont données par le service
Mes compétences sont réévaluées de manière régulière, afin de déterminer mon maintien ou pas dans ce dispositif
</t>
    </r>
    <r>
      <rPr>
        <sz val="14"/>
        <color theme="1"/>
        <rFont val="Wingdings"/>
        <charset val="2"/>
      </rPr>
      <t xml:space="preserve">r </t>
    </r>
    <r>
      <rPr>
        <sz val="14"/>
        <color theme="1"/>
        <rFont val="Calibri"/>
        <family val="2"/>
        <scheme val="minor"/>
      </rPr>
      <t xml:space="preserve">À tout moment de mon séjour, je peux me rétracter
</t>
    </r>
    <r>
      <rPr>
        <sz val="14"/>
        <color theme="1"/>
        <rFont val="Wingdings"/>
        <charset val="2"/>
      </rPr>
      <t xml:space="preserve">r </t>
    </r>
    <r>
      <rPr>
        <sz val="14"/>
        <color theme="1"/>
        <rFont val="Calibri"/>
        <family val="2"/>
        <scheme val="minor"/>
      </rPr>
      <t>À tout moment de mon séjour, l’équipe médicale peut modifier, suspendre temporairement ou définitivement mon PAAM</t>
    </r>
    <r>
      <rPr>
        <sz val="11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Date............./............./.................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</si>
</sst>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[$-40C]d\-mmm\-yyyy;@"/>
    <numFmt numFmtId="166" formatCode=";;;"/>
  </numFmts>
  <fonts count="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Trebuchet MS"/>
      <family val="2"/>
    </font>
    <font>
      <b/>
      <sz val="11"/>
      <color theme="1"/>
      <name val="Wingdings"/>
      <charset val="2"/>
    </font>
    <font>
      <sz val="18"/>
      <color theme="1"/>
      <name val="Aharoni"/>
      <charset val="177"/>
    </font>
    <font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i/>
      <sz val="12"/>
      <color rgb="FF2F5496"/>
      <name val="Arial Narrow"/>
      <family val="2"/>
    </font>
    <font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rgb="FF2F5496"/>
      <name val="Arial Narrow"/>
      <family val="2"/>
    </font>
    <font>
      <sz val="11"/>
      <color rgb="FF2F5496"/>
      <name val="Wingdings"/>
      <charset val="2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2"/>
      <color theme="1"/>
      <name val="Wingdings 2"/>
      <family val="1"/>
      <charset val="2"/>
    </font>
    <font>
      <b/>
      <sz val="16"/>
      <color theme="0"/>
      <name val="Arial Black"/>
      <family val="2"/>
    </font>
    <font>
      <b/>
      <sz val="18"/>
      <color theme="0"/>
      <name val="Arial Black"/>
      <family val="2"/>
    </font>
    <font>
      <b/>
      <sz val="12"/>
      <name val="Arial Black"/>
      <family val="2"/>
    </font>
    <font>
      <b/>
      <sz val="10"/>
      <color theme="0"/>
      <name val="Arial"/>
      <family val="2"/>
    </font>
    <font>
      <sz val="14"/>
      <color theme="4" tint="-0.499984740745262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6"/>
      <color rgb="FF92D050"/>
      <name val="Arial"/>
      <family val="2"/>
    </font>
    <font>
      <sz val="16"/>
      <name val="Arial"/>
      <family val="2"/>
    </font>
    <font>
      <sz val="16"/>
      <color rgb="FFFF000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u/>
      <sz val="14"/>
      <color theme="0"/>
      <name val="Arial"/>
      <family val="2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i/>
      <sz val="16"/>
      <name val="Arial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i/>
      <sz val="13.5"/>
      <color rgb="FFFF0000"/>
      <name val="Arial"/>
      <family val="2"/>
    </font>
    <font>
      <b/>
      <i/>
      <sz val="13.5"/>
      <color rgb="FF36A028"/>
      <name val="Arial"/>
      <family val="2"/>
    </font>
    <font>
      <b/>
      <sz val="11"/>
      <color theme="0"/>
      <name val="Arial Black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color rgb="FF012778"/>
      <name val="Arial"/>
      <family val="2"/>
    </font>
    <font>
      <sz val="12"/>
      <color theme="1"/>
      <name val="Wingdings"/>
      <charset val="2"/>
    </font>
    <font>
      <b/>
      <sz val="11"/>
      <color rgb="FFBFBFBF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Wingdings"/>
      <charset val="2"/>
    </font>
    <font>
      <b/>
      <sz val="14"/>
      <color theme="1"/>
      <name val="Calibri"/>
      <family val="2"/>
    </font>
    <font>
      <sz val="11"/>
      <color theme="1"/>
      <name val="Wingdings"/>
      <charset val="2"/>
    </font>
    <font>
      <sz val="14"/>
      <color theme="1"/>
      <name val="Wingdings"/>
      <charset val="2"/>
    </font>
  </fonts>
  <fills count="14">
    <fill>
      <patternFill patternType="none"/>
    </fill>
    <fill>
      <patternFill patternType="gray125"/>
    </fill>
    <fill>
      <patternFill patternType="solid">
        <fgColor rgb="FF2FD947"/>
        <bgColor indexed="64"/>
      </patternFill>
    </fill>
    <fill>
      <patternFill patternType="solid">
        <fgColor rgb="FFE79C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1277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20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2" fillId="5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/>
    <xf numFmtId="0" fontId="6" fillId="5" borderId="0" xfId="0" applyFont="1" applyFill="1"/>
    <xf numFmtId="0" fontId="10" fillId="5" borderId="0" xfId="0" applyFont="1" applyFill="1"/>
    <xf numFmtId="0" fontId="11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 wrapText="1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4" fillId="5" borderId="0" xfId="0" applyFont="1" applyFill="1"/>
    <xf numFmtId="0" fontId="14" fillId="7" borderId="2" xfId="0" applyFont="1" applyFill="1" applyBorder="1"/>
    <xf numFmtId="0" fontId="0" fillId="5" borderId="0" xfId="0" applyFill="1" applyAlignment="1">
      <alignment vertical="center"/>
    </xf>
    <xf numFmtId="0" fontId="17" fillId="5" borderId="0" xfId="0" applyFont="1" applyFill="1"/>
    <xf numFmtId="0" fontId="21" fillId="5" borderId="0" xfId="0" applyFont="1" applyFill="1" applyAlignment="1">
      <alignment vertical="center"/>
    </xf>
    <xf numFmtId="0" fontId="1" fillId="5" borderId="0" xfId="0" applyFont="1" applyFill="1"/>
    <xf numFmtId="49" fontId="0" fillId="5" borderId="0" xfId="0" applyNumberFormat="1" applyFill="1" applyAlignment="1">
      <alignment horizontal="center"/>
    </xf>
    <xf numFmtId="0" fontId="20" fillId="9" borderId="0" xfId="0" applyFont="1" applyFill="1" applyAlignment="1">
      <alignment horizontal="left" vertical="center"/>
    </xf>
    <xf numFmtId="0" fontId="10" fillId="8" borderId="0" xfId="0" applyFont="1" applyFill="1"/>
    <xf numFmtId="0" fontId="22" fillId="5" borderId="0" xfId="0" applyFont="1" applyFill="1" applyAlignment="1">
      <alignment vertical="center" wrapText="1"/>
    </xf>
    <xf numFmtId="0" fontId="14" fillId="7" borderId="9" xfId="0" applyFont="1" applyFill="1" applyBorder="1"/>
    <xf numFmtId="0" fontId="14" fillId="7" borderId="10" xfId="0" applyFont="1" applyFill="1" applyBorder="1"/>
    <xf numFmtId="0" fontId="14" fillId="7" borderId="11" xfId="0" applyFont="1" applyFill="1" applyBorder="1"/>
    <xf numFmtId="0" fontId="31" fillId="5" borderId="0" xfId="0" applyFont="1" applyFill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24" fillId="10" borderId="2" xfId="0" applyFont="1" applyFill="1" applyBorder="1" applyAlignment="1">
      <alignment horizontal="center" vertical="center"/>
    </xf>
    <xf numFmtId="0" fontId="24" fillId="10" borderId="13" xfId="0" applyFont="1" applyFill="1" applyBorder="1" applyAlignment="1">
      <alignment horizontal="center" vertical="center"/>
    </xf>
    <xf numFmtId="0" fontId="23" fillId="10" borderId="12" xfId="0" applyFont="1" applyFill="1" applyBorder="1" applyAlignment="1">
      <alignment horizontal="center" vertical="center" wrapText="1"/>
    </xf>
    <xf numFmtId="0" fontId="23" fillId="10" borderId="21" xfId="0" applyFont="1" applyFill="1" applyBorder="1" applyAlignment="1">
      <alignment horizontal="center" vertical="center" wrapText="1"/>
    </xf>
    <xf numFmtId="0" fontId="23" fillId="10" borderId="0" xfId="0" applyFont="1" applyFill="1" applyAlignment="1">
      <alignment horizontal="center" vertical="center"/>
    </xf>
    <xf numFmtId="0" fontId="16" fillId="10" borderId="0" xfId="0" applyFont="1" applyFill="1" applyAlignment="1">
      <alignment vertical="center"/>
    </xf>
    <xf numFmtId="0" fontId="16" fillId="10" borderId="2" xfId="0" applyFont="1" applyFill="1" applyBorder="1" applyAlignment="1">
      <alignment vertical="center"/>
    </xf>
    <xf numFmtId="0" fontId="0" fillId="9" borderId="0" xfId="0" applyFill="1"/>
    <xf numFmtId="0" fontId="16" fillId="9" borderId="0" xfId="0" applyFont="1" applyFill="1"/>
    <xf numFmtId="0" fontId="18" fillId="10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justify" vertical="center" wrapText="1"/>
    </xf>
    <xf numFmtId="0" fontId="16" fillId="10" borderId="0" xfId="0" applyFont="1" applyFill="1"/>
    <xf numFmtId="0" fontId="25" fillId="10" borderId="0" xfId="0" applyFont="1" applyFill="1" applyAlignment="1">
      <alignment vertical="center"/>
    </xf>
    <xf numFmtId="0" fontId="16" fillId="10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0" fontId="0" fillId="5" borderId="25" xfId="0" applyFill="1" applyBorder="1"/>
    <xf numFmtId="0" fontId="20" fillId="9" borderId="25" xfId="0" applyFont="1" applyFill="1" applyBorder="1" applyAlignment="1">
      <alignment horizontal="left" vertical="center"/>
    </xf>
    <xf numFmtId="0" fontId="0" fillId="9" borderId="26" xfId="0" applyFill="1" applyBorder="1"/>
    <xf numFmtId="0" fontId="16" fillId="9" borderId="26" xfId="0" applyFont="1" applyFill="1" applyBorder="1"/>
    <xf numFmtId="0" fontId="18" fillId="10" borderId="26" xfId="0" applyFont="1" applyFill="1" applyBorder="1" applyAlignment="1">
      <alignment horizontal="center" vertical="center" wrapText="1"/>
    </xf>
    <xf numFmtId="0" fontId="10" fillId="5" borderId="26" xfId="0" applyFont="1" applyFill="1" applyBorder="1"/>
    <xf numFmtId="0" fontId="9" fillId="5" borderId="26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justify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10" fillId="8" borderId="25" xfId="0" applyFont="1" applyFill="1" applyBorder="1"/>
    <xf numFmtId="0" fontId="0" fillId="5" borderId="26" xfId="0" applyFill="1" applyBorder="1"/>
    <xf numFmtId="0" fontId="0" fillId="5" borderId="26" xfId="0" applyFill="1" applyBorder="1" applyAlignment="1">
      <alignment horizontal="center"/>
    </xf>
    <xf numFmtId="0" fontId="0" fillId="5" borderId="27" xfId="0" applyFill="1" applyBorder="1"/>
    <xf numFmtId="0" fontId="0" fillId="5" borderId="28" xfId="0" applyFill="1" applyBorder="1"/>
    <xf numFmtId="0" fontId="0" fillId="5" borderId="29" xfId="0" applyFill="1" applyBorder="1" applyAlignment="1">
      <alignment horizontal="center" vertical="center"/>
    </xf>
    <xf numFmtId="0" fontId="32" fillId="5" borderId="0" xfId="0" applyFont="1" applyFill="1" applyAlignment="1">
      <alignment vertical="center" wrapText="1"/>
    </xf>
    <xf numFmtId="0" fontId="24" fillId="5" borderId="0" xfId="0" applyFont="1" applyFill="1" applyAlignment="1">
      <alignment vertical="center" wrapText="1"/>
    </xf>
    <xf numFmtId="0" fontId="24" fillId="5" borderId="0" xfId="0" applyFont="1" applyFill="1" applyAlignment="1">
      <alignment horizontal="center" vertical="center" wrapText="1"/>
    </xf>
    <xf numFmtId="0" fontId="32" fillId="5" borderId="0" xfId="0" applyFont="1" applyFill="1" applyAlignment="1">
      <alignment vertical="justify" wrapText="1"/>
    </xf>
    <xf numFmtId="0" fontId="33" fillId="5" borderId="25" xfId="0" applyFont="1" applyFill="1" applyBorder="1"/>
    <xf numFmtId="0" fontId="33" fillId="5" borderId="0" xfId="0" applyFont="1" applyFill="1"/>
    <xf numFmtId="0" fontId="43" fillId="10" borderId="33" xfId="0" applyFont="1" applyFill="1" applyBorder="1" applyAlignment="1">
      <alignment horizontal="left" vertical="center"/>
    </xf>
    <xf numFmtId="166" fontId="0" fillId="5" borderId="0" xfId="0" applyNumberFormat="1" applyFill="1"/>
    <xf numFmtId="166" fontId="0" fillId="5" borderId="7" xfId="0" applyNumberFormat="1" applyFill="1" applyBorder="1"/>
    <xf numFmtId="166" fontId="0" fillId="5" borderId="6" xfId="0" applyNumberFormat="1" applyFill="1" applyBorder="1"/>
    <xf numFmtId="166" fontId="0" fillId="5" borderId="0" xfId="0" applyNumberFormat="1" applyFill="1" applyAlignment="1">
      <alignment horizontal="center"/>
    </xf>
    <xf numFmtId="166" fontId="0" fillId="5" borderId="0" xfId="0" applyNumberFormat="1" applyFill="1" applyAlignment="1">
      <alignment horizontal="left"/>
    </xf>
    <xf numFmtId="166" fontId="0" fillId="5" borderId="0" xfId="0" applyNumberFormat="1" applyFill="1" applyAlignment="1">
      <alignment horizontal="center" vertical="center"/>
    </xf>
    <xf numFmtId="0" fontId="14" fillId="7" borderId="0" xfId="0" applyFont="1" applyFill="1"/>
    <xf numFmtId="0" fontId="23" fillId="10" borderId="22" xfId="0" applyFont="1" applyFill="1" applyBorder="1" applyAlignment="1">
      <alignment horizontal="center" vertical="center" wrapText="1"/>
    </xf>
    <xf numFmtId="0" fontId="13" fillId="5" borderId="34" xfId="0" applyFont="1" applyFill="1" applyBorder="1" applyAlignment="1">
      <alignment vertical="center" wrapText="1"/>
    </xf>
    <xf numFmtId="0" fontId="13" fillId="5" borderId="9" xfId="0" applyFont="1" applyFill="1" applyBorder="1" applyAlignment="1">
      <alignment vertical="center" wrapText="1"/>
    </xf>
    <xf numFmtId="0" fontId="13" fillId="5" borderId="11" xfId="0" applyFont="1" applyFill="1" applyBorder="1" applyAlignment="1">
      <alignment vertical="center" wrapText="1"/>
    </xf>
    <xf numFmtId="166" fontId="0" fillId="5" borderId="0" xfId="0" applyNumberFormat="1" applyFill="1" applyAlignment="1">
      <alignment vertical="center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0" fillId="0" borderId="47" xfId="0" applyBorder="1"/>
    <xf numFmtId="0" fontId="1" fillId="0" borderId="48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55" fillId="0" borderId="49" xfId="0" applyFont="1" applyBorder="1" applyAlignment="1">
      <alignment vertical="center" wrapText="1"/>
    </xf>
    <xf numFmtId="0" fontId="55" fillId="0" borderId="43" xfId="0" applyFont="1" applyBorder="1" applyAlignment="1">
      <alignment vertical="center" wrapText="1"/>
    </xf>
    <xf numFmtId="0" fontId="32" fillId="5" borderId="0" xfId="0" applyFont="1" applyFill="1" applyAlignment="1">
      <alignment horizontal="left" vertical="justify" wrapText="1"/>
    </xf>
    <xf numFmtId="0" fontId="24" fillId="6" borderId="0" xfId="0" applyFont="1" applyFill="1" applyAlignment="1">
      <alignment horizontal="center" vertical="center" wrapText="1"/>
    </xf>
    <xf numFmtId="165" fontId="0" fillId="5" borderId="0" xfId="0" applyNumberFormat="1" applyFill="1" applyAlignment="1">
      <alignment horizontal="center"/>
    </xf>
    <xf numFmtId="0" fontId="42" fillId="8" borderId="25" xfId="0" applyFont="1" applyFill="1" applyBorder="1" applyAlignment="1">
      <alignment horizontal="left" vertical="top" wrapText="1"/>
    </xf>
    <xf numFmtId="0" fontId="42" fillId="8" borderId="0" xfId="0" applyFont="1" applyFill="1" applyAlignment="1">
      <alignment horizontal="left" vertical="top" wrapText="1"/>
    </xf>
    <xf numFmtId="0" fontId="19" fillId="10" borderId="25" xfId="0" applyFont="1" applyFill="1" applyBorder="1" applyAlignment="1">
      <alignment horizontal="center" vertical="center"/>
    </xf>
    <xf numFmtId="0" fontId="19" fillId="10" borderId="0" xfId="0" applyFont="1" applyFill="1" applyAlignment="1">
      <alignment horizontal="center" vertical="center"/>
    </xf>
    <xf numFmtId="0" fontId="19" fillId="10" borderId="26" xfId="0" applyFont="1" applyFill="1" applyBorder="1" applyAlignment="1">
      <alignment horizontal="center" vertical="center"/>
    </xf>
    <xf numFmtId="164" fontId="7" fillId="5" borderId="30" xfId="0" applyNumberFormat="1" applyFont="1" applyFill="1" applyBorder="1" applyAlignment="1">
      <alignment horizontal="center" vertical="center"/>
    </xf>
    <xf numFmtId="164" fontId="7" fillId="5" borderId="31" xfId="0" applyNumberFormat="1" applyFont="1" applyFill="1" applyBorder="1" applyAlignment="1">
      <alignment horizontal="center" vertical="center"/>
    </xf>
    <xf numFmtId="164" fontId="7" fillId="5" borderId="32" xfId="0" applyNumberFormat="1" applyFont="1" applyFill="1" applyBorder="1" applyAlignment="1">
      <alignment horizontal="center" vertical="center"/>
    </xf>
    <xf numFmtId="0" fontId="19" fillId="10" borderId="25" xfId="0" applyFont="1" applyFill="1" applyBorder="1" applyAlignment="1">
      <alignment horizontal="left" vertical="center" wrapText="1"/>
    </xf>
    <xf numFmtId="0" fontId="19" fillId="10" borderId="0" xfId="0" applyFont="1" applyFill="1" applyAlignment="1">
      <alignment horizontal="left" vertical="center" wrapText="1"/>
    </xf>
    <xf numFmtId="0" fontId="27" fillId="8" borderId="25" xfId="0" applyFont="1" applyFill="1" applyBorder="1" applyAlignment="1">
      <alignment horizontal="left" wrapText="1"/>
    </xf>
    <xf numFmtId="0" fontId="27" fillId="8" borderId="0" xfId="0" applyFont="1" applyFill="1" applyAlignment="1">
      <alignment horizontal="left" wrapText="1"/>
    </xf>
    <xf numFmtId="165" fontId="39" fillId="5" borderId="30" xfId="0" applyNumberFormat="1" applyFont="1" applyFill="1" applyBorder="1" applyAlignment="1">
      <alignment horizontal="center" vertical="center"/>
    </xf>
    <xf numFmtId="165" fontId="39" fillId="5" borderId="31" xfId="0" applyNumberFormat="1" applyFont="1" applyFill="1" applyBorder="1" applyAlignment="1">
      <alignment horizontal="center" vertical="center"/>
    </xf>
    <xf numFmtId="165" fontId="39" fillId="5" borderId="32" xfId="0" applyNumberFormat="1" applyFont="1" applyFill="1" applyBorder="1" applyAlignment="1">
      <alignment horizontal="center" vertical="center"/>
    </xf>
    <xf numFmtId="0" fontId="41" fillId="8" borderId="25" xfId="0" applyFont="1" applyFill="1" applyBorder="1" applyAlignment="1">
      <alignment horizontal="left" wrapText="1"/>
    </xf>
    <xf numFmtId="0" fontId="41" fillId="8" borderId="0" xfId="0" applyFont="1" applyFill="1" applyAlignment="1">
      <alignment horizontal="left" wrapText="1"/>
    </xf>
    <xf numFmtId="0" fontId="27" fillId="5" borderId="25" xfId="0" applyFont="1" applyFill="1" applyBorder="1" applyAlignment="1">
      <alignment horizontal="left" wrapText="1"/>
    </xf>
    <xf numFmtId="0" fontId="27" fillId="5" borderId="0" xfId="0" applyFont="1" applyFill="1" applyAlignment="1">
      <alignment horizontal="left" wrapText="1"/>
    </xf>
    <xf numFmtId="0" fontId="27" fillId="8" borderId="25" xfId="0" applyFont="1" applyFill="1" applyBorder="1" applyAlignment="1">
      <alignment horizontal="left" vertical="top" wrapText="1"/>
    </xf>
    <xf numFmtId="0" fontId="27" fillId="8" borderId="0" xfId="0" applyFont="1" applyFill="1" applyAlignment="1">
      <alignment horizontal="left" vertical="top" wrapText="1"/>
    </xf>
    <xf numFmtId="0" fontId="7" fillId="5" borderId="30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27" fillId="5" borderId="2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/>
    </xf>
    <xf numFmtId="0" fontId="26" fillId="5" borderId="2" xfId="0" applyFont="1" applyFill="1" applyBorder="1" applyAlignment="1">
      <alignment vertical="center" wrapText="1"/>
    </xf>
    <xf numFmtId="0" fontId="26" fillId="5" borderId="0" xfId="0" applyFont="1" applyFill="1" applyAlignment="1">
      <alignment vertical="center" wrapText="1"/>
    </xf>
    <xf numFmtId="0" fontId="27" fillId="5" borderId="2" xfId="0" applyFont="1" applyFill="1" applyBorder="1" applyAlignment="1">
      <alignment vertical="center" wrapText="1"/>
    </xf>
    <xf numFmtId="0" fontId="27" fillId="5" borderId="0" xfId="0" applyFont="1" applyFill="1" applyAlignment="1">
      <alignment vertical="center" wrapText="1"/>
    </xf>
    <xf numFmtId="0" fontId="27" fillId="5" borderId="13" xfId="0" applyFont="1" applyFill="1" applyBorder="1" applyAlignment="1">
      <alignment vertical="center" wrapText="1"/>
    </xf>
    <xf numFmtId="0" fontId="25" fillId="10" borderId="14" xfId="0" applyFont="1" applyFill="1" applyBorder="1" applyAlignment="1">
      <alignment horizontal="center" vertical="center"/>
    </xf>
    <xf numFmtId="0" fontId="25" fillId="10" borderId="15" xfId="0" applyFont="1" applyFill="1" applyBorder="1" applyAlignment="1">
      <alignment horizontal="center" vertical="center"/>
    </xf>
    <xf numFmtId="0" fontId="23" fillId="10" borderId="2" xfId="0" applyFont="1" applyFill="1" applyBorder="1" applyAlignment="1">
      <alignment horizontal="center" vertical="center" wrapText="1"/>
    </xf>
    <xf numFmtId="0" fontId="23" fillId="10" borderId="0" xfId="0" applyFont="1" applyFill="1" applyAlignment="1">
      <alignment horizontal="center" vertical="center" wrapText="1"/>
    </xf>
    <xf numFmtId="0" fontId="26" fillId="5" borderId="2" xfId="0" applyFont="1" applyFill="1" applyBorder="1" applyAlignment="1">
      <alignment wrapText="1"/>
    </xf>
    <xf numFmtId="0" fontId="26" fillId="5" borderId="0" xfId="0" applyFont="1" applyFill="1" applyAlignment="1">
      <alignment wrapText="1"/>
    </xf>
    <xf numFmtId="0" fontId="29" fillId="5" borderId="2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13" xfId="0" applyFont="1" applyFill="1" applyBorder="1" applyAlignment="1">
      <alignment horizontal="center" vertical="center" wrapText="1"/>
    </xf>
    <xf numFmtId="0" fontId="25" fillId="10" borderId="0" xfId="0" applyFont="1" applyFill="1" applyAlignment="1">
      <alignment horizontal="center" vertical="center"/>
    </xf>
    <xf numFmtId="0" fontId="23" fillId="10" borderId="0" xfId="0" applyFont="1" applyFill="1" applyAlignment="1">
      <alignment horizontal="center" vertical="center"/>
    </xf>
    <xf numFmtId="0" fontId="46" fillId="5" borderId="0" xfId="0" applyFont="1" applyFill="1" applyAlignment="1">
      <alignment horizontal="center" vertical="center"/>
    </xf>
    <xf numFmtId="0" fontId="49" fillId="5" borderId="0" xfId="1" applyFont="1" applyFill="1" applyAlignment="1">
      <alignment horizontal="right" vertical="center"/>
    </xf>
    <xf numFmtId="0" fontId="31" fillId="5" borderId="0" xfId="0" applyFont="1" applyFill="1" applyAlignment="1">
      <alignment horizontal="center"/>
    </xf>
    <xf numFmtId="0" fontId="31" fillId="5" borderId="0" xfId="0" applyFont="1" applyFill="1" applyAlignment="1">
      <alignment horizontal="center" vertical="center" wrapText="1"/>
    </xf>
    <xf numFmtId="0" fontId="27" fillId="5" borderId="2" xfId="0" applyFont="1" applyFill="1" applyBorder="1" applyAlignment="1">
      <alignment horizontal="left" vertical="center" wrapText="1"/>
    </xf>
    <xf numFmtId="0" fontId="26" fillId="5" borderId="0" xfId="0" applyFont="1" applyFill="1" applyAlignment="1">
      <alignment horizontal="left" vertical="center" wrapText="1"/>
    </xf>
    <xf numFmtId="0" fontId="26" fillId="5" borderId="13" xfId="0" applyFont="1" applyFill="1" applyBorder="1" applyAlignment="1">
      <alignment horizontal="left" vertical="center" wrapText="1"/>
    </xf>
    <xf numFmtId="0" fontId="27" fillId="5" borderId="10" xfId="0" applyFont="1" applyFill="1" applyBorder="1" applyAlignment="1">
      <alignment horizontal="left" vertical="top" wrapText="1"/>
    </xf>
    <xf numFmtId="0" fontId="26" fillId="5" borderId="17" xfId="0" applyFont="1" applyFill="1" applyBorder="1" applyAlignment="1">
      <alignment horizontal="left" vertical="top" wrapText="1"/>
    </xf>
    <xf numFmtId="0" fontId="26" fillId="5" borderId="19" xfId="0" applyFont="1" applyFill="1" applyBorder="1" applyAlignment="1">
      <alignment horizontal="left" vertical="top" wrapText="1"/>
    </xf>
    <xf numFmtId="0" fontId="23" fillId="10" borderId="8" xfId="0" applyFont="1" applyFill="1" applyBorder="1" applyAlignment="1">
      <alignment horizontal="center" vertical="center" wrapText="1"/>
    </xf>
    <xf numFmtId="0" fontId="23" fillId="10" borderId="18" xfId="0" applyFont="1" applyFill="1" applyBorder="1" applyAlignment="1">
      <alignment horizontal="center" vertical="center" wrapText="1"/>
    </xf>
    <xf numFmtId="0" fontId="25" fillId="10" borderId="22" xfId="0" applyFont="1" applyFill="1" applyBorder="1" applyAlignment="1">
      <alignment horizontal="center"/>
    </xf>
    <xf numFmtId="0" fontId="25" fillId="10" borderId="16" xfId="0" applyFont="1" applyFill="1" applyBorder="1" applyAlignment="1">
      <alignment horizontal="center"/>
    </xf>
    <xf numFmtId="0" fontId="27" fillId="5" borderId="0" xfId="0" applyFont="1" applyFill="1" applyAlignment="1">
      <alignment horizontal="left" vertical="center" wrapText="1"/>
    </xf>
    <xf numFmtId="0" fontId="27" fillId="5" borderId="13" xfId="0" applyFont="1" applyFill="1" applyBorder="1" applyAlignment="1">
      <alignment horizontal="left" vertical="center" wrapText="1"/>
    </xf>
    <xf numFmtId="0" fontId="25" fillId="10" borderId="20" xfId="0" applyFont="1" applyFill="1" applyBorder="1" applyAlignment="1">
      <alignment horizontal="center" vertical="center"/>
    </xf>
    <xf numFmtId="0" fontId="23" fillId="10" borderId="35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left" vertical="top"/>
    </xf>
    <xf numFmtId="0" fontId="1" fillId="0" borderId="44" xfId="0" applyFont="1" applyBorder="1" applyAlignment="1">
      <alignment horizontal="left" vertical="top"/>
    </xf>
    <xf numFmtId="0" fontId="1" fillId="0" borderId="46" xfId="0" applyFont="1" applyBorder="1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42" xfId="0" applyFont="1" applyBorder="1" applyAlignment="1">
      <alignment horizontal="center" vertical="center"/>
    </xf>
    <xf numFmtId="0" fontId="56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51" xfId="0" applyFont="1" applyBorder="1" applyAlignment="1">
      <alignment vertical="center" wrapText="1"/>
    </xf>
    <xf numFmtId="0" fontId="1" fillId="0" borderId="50" xfId="0" applyFont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54" fillId="0" borderId="51" xfId="0" applyFont="1" applyBorder="1" applyAlignment="1">
      <alignment vertical="center" wrapText="1"/>
    </xf>
    <xf numFmtId="0" fontId="54" fillId="0" borderId="50" xfId="0" applyFont="1" applyBorder="1" applyAlignment="1">
      <alignment vertical="center" wrapText="1"/>
    </xf>
    <xf numFmtId="0" fontId="54" fillId="0" borderId="49" xfId="0" applyFont="1" applyBorder="1" applyAlignment="1">
      <alignment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40" fillId="5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31" fillId="5" borderId="0" xfId="0" applyFont="1" applyFill="1" applyAlignment="1" applyProtection="1">
      <alignment horizontal="center" vertical="center" wrapText="1"/>
    </xf>
    <xf numFmtId="0" fontId="31" fillId="5" borderId="0" xfId="0" applyFont="1" applyFill="1" applyAlignment="1" applyProtection="1">
      <alignment horizontal="center" vertical="center" wrapText="1"/>
    </xf>
    <xf numFmtId="0" fontId="0" fillId="5" borderId="0" xfId="0" applyFill="1" applyProtection="1"/>
    <xf numFmtId="0" fontId="31" fillId="5" borderId="0" xfId="0" applyFont="1" applyFill="1" applyAlignment="1" applyProtection="1">
      <alignment horizontal="center" vertical="center"/>
    </xf>
    <xf numFmtId="0" fontId="38" fillId="12" borderId="3" xfId="0" applyFont="1" applyFill="1" applyBorder="1" applyAlignment="1" applyProtection="1">
      <alignment horizontal="left" vertical="center" wrapText="1" indent="1"/>
    </xf>
    <xf numFmtId="0" fontId="38" fillId="12" borderId="5" xfId="0" applyFont="1" applyFill="1" applyBorder="1" applyAlignment="1" applyProtection="1">
      <alignment horizontal="left" vertical="center" wrapText="1" indent="1"/>
    </xf>
    <xf numFmtId="0" fontId="38" fillId="12" borderId="4" xfId="0" applyFont="1" applyFill="1" applyBorder="1" applyAlignment="1" applyProtection="1">
      <alignment horizontal="left" vertical="center" wrapText="1" indent="1"/>
    </xf>
    <xf numFmtId="0" fontId="38" fillId="12" borderId="23" xfId="0" applyFont="1" applyFill="1" applyBorder="1" applyAlignment="1" applyProtection="1">
      <alignment horizontal="left" vertical="center" wrapText="1" indent="1"/>
    </xf>
    <xf numFmtId="0" fontId="15" fillId="13" borderId="24" xfId="0" applyFont="1" applyFill="1" applyBorder="1" applyAlignment="1" applyProtection="1">
      <alignment horizontal="left" vertical="center" wrapText="1" indent="1"/>
    </xf>
    <xf numFmtId="0" fontId="15" fillId="11" borderId="24" xfId="0" applyFont="1" applyFill="1" applyBorder="1" applyAlignment="1" applyProtection="1">
      <alignment horizontal="left" vertical="center" wrapText="1" indent="1"/>
    </xf>
    <xf numFmtId="0" fontId="52" fillId="5" borderId="36" xfId="0" applyFont="1" applyFill="1" applyBorder="1" applyAlignment="1" applyProtection="1">
      <alignment horizontal="center"/>
    </xf>
    <xf numFmtId="0" fontId="52" fillId="5" borderId="37" xfId="0" applyFont="1" applyFill="1" applyBorder="1" applyAlignment="1" applyProtection="1">
      <alignment horizontal="center"/>
    </xf>
    <xf numFmtId="0" fontId="52" fillId="5" borderId="38" xfId="0" applyFont="1" applyFill="1" applyBorder="1" applyAlignment="1" applyProtection="1">
      <alignment horizontal="center"/>
    </xf>
    <xf numFmtId="0" fontId="50" fillId="5" borderId="39" xfId="0" applyFont="1" applyFill="1" applyBorder="1" applyAlignment="1" applyProtection="1">
      <alignment horizontal="center"/>
    </xf>
    <xf numFmtId="0" fontId="50" fillId="5" borderId="0" xfId="0" applyFont="1" applyFill="1" applyAlignment="1" applyProtection="1">
      <alignment horizontal="center"/>
    </xf>
    <xf numFmtId="0" fontId="50" fillId="5" borderId="40" xfId="0" applyFont="1" applyFill="1" applyBorder="1" applyAlignment="1" applyProtection="1">
      <alignment horizontal="center"/>
    </xf>
    <xf numFmtId="0" fontId="50" fillId="5" borderId="41" xfId="0" applyFont="1" applyFill="1" applyBorder="1" applyAlignment="1" applyProtection="1">
      <alignment horizontal="center"/>
    </xf>
    <xf numFmtId="0" fontId="50" fillId="5" borderId="42" xfId="0" applyFont="1" applyFill="1" applyBorder="1" applyAlignment="1" applyProtection="1">
      <alignment horizontal="center"/>
    </xf>
    <xf numFmtId="0" fontId="50" fillId="5" borderId="43" xfId="0" applyFont="1" applyFill="1" applyBorder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45" fillId="5" borderId="0" xfId="0" applyFont="1" applyFill="1" applyAlignment="1" applyProtection="1">
      <alignment horizontal="center" vertical="center" wrapText="1"/>
    </xf>
    <xf numFmtId="0" fontId="45" fillId="5" borderId="0" xfId="0" applyFont="1" applyFill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26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2FD947"/>
          <bgColor rgb="FF33CC33"/>
        </patternFill>
      </fill>
    </dxf>
    <dxf>
      <fill>
        <patternFill>
          <fgColor rgb="FF2FD947"/>
          <bgColor rgb="FF33CC33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2FD947"/>
          <bgColor rgb="FF36A028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2FD947"/>
          <bgColor rgb="FF36A028"/>
        </patternFill>
      </fill>
    </dxf>
    <dxf>
      <fill>
        <patternFill>
          <fgColor rgb="FF2FD947"/>
          <bgColor rgb="FF36A028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2FD947"/>
          <bgColor rgb="FF3BAA2C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2FD947"/>
          <bgColor rgb="FF3BAA2C"/>
        </patternFill>
      </fill>
    </dxf>
    <dxf>
      <font>
        <strike val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12778"/>
      <color rgb="FFFF0000"/>
      <color rgb="FF36A028"/>
      <color rgb="FFE79C21"/>
      <color rgb="FFBA1A04"/>
      <color rgb="FF3BAA2C"/>
      <color rgb="FF2FD947"/>
      <color rgb="FF33CC33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J$6" lockText="1" noThreeD="1"/>
</file>

<file path=xl/ctrlProps/ctrlProp11.xml><?xml version="1.0" encoding="utf-8"?>
<formControlPr xmlns="http://schemas.microsoft.com/office/spreadsheetml/2009/9/main" objectType="CheckBox" fmlaLink="$I$7" lockText="1" noThreeD="1"/>
</file>

<file path=xl/ctrlProps/ctrlProp12.xml><?xml version="1.0" encoding="utf-8"?>
<formControlPr xmlns="http://schemas.microsoft.com/office/spreadsheetml/2009/9/main" objectType="CheckBox" fmlaLink="$J$7" lockText="1" noThreeD="1"/>
</file>

<file path=xl/ctrlProps/ctrlProp13.xml><?xml version="1.0" encoding="utf-8"?>
<formControlPr xmlns="http://schemas.microsoft.com/office/spreadsheetml/2009/9/main" objectType="CheckBox" fmlaLink="$I$8" lockText="1" noThreeD="1"/>
</file>

<file path=xl/ctrlProps/ctrlProp14.xml><?xml version="1.0" encoding="utf-8"?>
<formControlPr xmlns="http://schemas.microsoft.com/office/spreadsheetml/2009/9/main" objectType="CheckBox" fmlaLink="$J$8" lockText="1" noThreeD="1"/>
</file>

<file path=xl/ctrlProps/ctrlProp15.xml><?xml version="1.0" encoding="utf-8"?>
<formControlPr xmlns="http://schemas.microsoft.com/office/spreadsheetml/2009/9/main" objectType="CheckBox" fmlaLink="$I$9" lockText="1" noThreeD="1"/>
</file>

<file path=xl/ctrlProps/ctrlProp16.xml><?xml version="1.0" encoding="utf-8"?>
<formControlPr xmlns="http://schemas.microsoft.com/office/spreadsheetml/2009/9/main" objectType="CheckBox" fmlaLink="$J$9" lockText="1" noThreeD="1"/>
</file>

<file path=xl/ctrlProps/ctrlProp17.xml><?xml version="1.0" encoding="utf-8"?>
<formControlPr xmlns="http://schemas.microsoft.com/office/spreadsheetml/2009/9/main" objectType="CheckBox" fmlaLink="$I$10" lockText="1" noThreeD="1"/>
</file>

<file path=xl/ctrlProps/ctrlProp18.xml><?xml version="1.0" encoding="utf-8"?>
<formControlPr xmlns="http://schemas.microsoft.com/office/spreadsheetml/2009/9/main" objectType="CheckBox" fmlaLink="$J$10" lockText="1" noThreeD="1"/>
</file>

<file path=xl/ctrlProps/ctrlProp19.xml><?xml version="1.0" encoding="utf-8"?>
<formControlPr xmlns="http://schemas.microsoft.com/office/spreadsheetml/2009/9/main" objectType="CheckBox" fmlaLink="$I$1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J$11" lockText="1" noThreeD="1"/>
</file>

<file path=xl/ctrlProps/ctrlProp21.xml><?xml version="1.0" encoding="utf-8"?>
<formControlPr xmlns="http://schemas.microsoft.com/office/spreadsheetml/2009/9/main" objectType="CheckBox" checked="Checked" fmlaLink="$J$7" lockText="1" noThreeD="1"/>
</file>

<file path=xl/ctrlProps/ctrlProp22.xml><?xml version="1.0" encoding="utf-8"?>
<formControlPr xmlns="http://schemas.microsoft.com/office/spreadsheetml/2009/9/main" objectType="CheckBox" fmlaLink="$K$7" lockText="1" noThreeD="1"/>
</file>

<file path=xl/ctrlProps/ctrlProp23.xml><?xml version="1.0" encoding="utf-8"?>
<formControlPr xmlns="http://schemas.microsoft.com/office/spreadsheetml/2009/9/main" objectType="CheckBox" checked="Checked" fmlaLink="$J$9" lockText="1" noThreeD="1"/>
</file>

<file path=xl/ctrlProps/ctrlProp24.xml><?xml version="1.0" encoding="utf-8"?>
<formControlPr xmlns="http://schemas.microsoft.com/office/spreadsheetml/2009/9/main" objectType="CheckBox" fmlaLink="$K$9" lockText="1" noThreeD="1"/>
</file>

<file path=xl/ctrlProps/ctrlProp25.xml><?xml version="1.0" encoding="utf-8"?>
<formControlPr xmlns="http://schemas.microsoft.com/office/spreadsheetml/2009/9/main" objectType="CheckBox" checked="Checked" fmlaLink="$J$10" lockText="1" noThreeD="1"/>
</file>

<file path=xl/ctrlProps/ctrlProp26.xml><?xml version="1.0" encoding="utf-8"?>
<formControlPr xmlns="http://schemas.microsoft.com/office/spreadsheetml/2009/9/main" objectType="CheckBox" fmlaLink="$K$10" lockText="1" noThreeD="1"/>
</file>

<file path=xl/ctrlProps/ctrlProp27.xml><?xml version="1.0" encoding="utf-8"?>
<formControlPr xmlns="http://schemas.microsoft.com/office/spreadsheetml/2009/9/main" objectType="CheckBox" checked="Checked" fmlaLink="$J$11" lockText="1" noThreeD="1"/>
</file>

<file path=xl/ctrlProps/ctrlProp28.xml><?xml version="1.0" encoding="utf-8"?>
<formControlPr xmlns="http://schemas.microsoft.com/office/spreadsheetml/2009/9/main" objectType="CheckBox" fmlaLink="$K$11" lockText="1" noThreeD="1"/>
</file>

<file path=xl/ctrlProps/ctrlProp29.xml><?xml version="1.0" encoding="utf-8"?>
<formControlPr xmlns="http://schemas.microsoft.com/office/spreadsheetml/2009/9/main" objectType="CheckBox" checked="Checked" fmlaLink="$J$12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K$12" lockText="1" noThreeD="1"/>
</file>

<file path=xl/ctrlProps/ctrlProp31.xml><?xml version="1.0" encoding="utf-8"?>
<formControlPr xmlns="http://schemas.microsoft.com/office/spreadsheetml/2009/9/main" objectType="CheckBox" checked="Checked" fmlaLink="$J$13" lockText="1" noThreeD="1"/>
</file>

<file path=xl/ctrlProps/ctrlProp32.xml><?xml version="1.0" encoding="utf-8"?>
<formControlPr xmlns="http://schemas.microsoft.com/office/spreadsheetml/2009/9/main" objectType="CheckBox" fmlaLink="$K$13" lockText="1" noThreeD="1"/>
</file>

<file path=xl/ctrlProps/ctrlProp33.xml><?xml version="1.0" encoding="utf-8"?>
<formControlPr xmlns="http://schemas.microsoft.com/office/spreadsheetml/2009/9/main" objectType="CheckBox" checked="Checked" fmlaLink="$J$8" lockText="1" noThreeD="1"/>
</file>

<file path=xl/ctrlProps/ctrlProp34.xml><?xml version="1.0" encoding="utf-8"?>
<formControlPr xmlns="http://schemas.microsoft.com/office/spreadsheetml/2009/9/main" objectType="CheckBox" fmlaLink="$K$8" lockText="1" noThreeD="1"/>
</file>

<file path=xl/ctrlProps/ctrlProp35.xml><?xml version="1.0" encoding="utf-8"?>
<formControlPr xmlns="http://schemas.microsoft.com/office/spreadsheetml/2009/9/main" objectType="CheckBox" checked="Checked" fmlaLink="$K$6" lockText="1" noThreeD="1"/>
</file>

<file path=xl/ctrlProps/ctrlProp36.xml><?xml version="1.0" encoding="utf-8"?>
<formControlPr xmlns="http://schemas.microsoft.com/office/spreadsheetml/2009/9/main" objectType="CheckBox" fmlaLink="$L$6" lockText="1" noThreeD="1"/>
</file>

<file path=xl/ctrlProps/ctrlProp37.xml><?xml version="1.0" encoding="utf-8"?>
<formControlPr xmlns="http://schemas.microsoft.com/office/spreadsheetml/2009/9/main" objectType="CheckBox" checked="Checked" fmlaLink="$K$7" lockText="1" noThreeD="1"/>
</file>

<file path=xl/ctrlProps/ctrlProp38.xml><?xml version="1.0" encoding="utf-8"?>
<formControlPr xmlns="http://schemas.microsoft.com/office/spreadsheetml/2009/9/main" objectType="CheckBox" fmlaLink="$L$7" lockText="1" noThreeD="1"/>
</file>

<file path=xl/ctrlProps/ctrlProp39.xml><?xml version="1.0" encoding="utf-8"?>
<formControlPr xmlns="http://schemas.microsoft.com/office/spreadsheetml/2009/9/main" objectType="CheckBox" fmlaLink="$K$8" lockText="1" noThreeD="1"/>
</file>

<file path=xl/ctrlProps/ctrlProp4.xml><?xml version="1.0" encoding="utf-8"?>
<formControlPr xmlns="http://schemas.microsoft.com/office/spreadsheetml/2009/9/main" objectType="CheckBox" fmlaLink="$B$38" lockText="1" noThreeD="1"/>
</file>

<file path=xl/ctrlProps/ctrlProp40.xml><?xml version="1.0" encoding="utf-8"?>
<formControlPr xmlns="http://schemas.microsoft.com/office/spreadsheetml/2009/9/main" objectType="CheckBox" checked="Checked" fmlaLink="$L$8" lockText="1" noThreeD="1"/>
</file>

<file path=xl/ctrlProps/ctrlProp41.xml><?xml version="1.0" encoding="utf-8"?>
<formControlPr xmlns="http://schemas.microsoft.com/office/spreadsheetml/2009/9/main" objectType="CheckBox" checked="Checked" fmlaLink="$K$9" lockText="1" noThreeD="1"/>
</file>

<file path=xl/ctrlProps/ctrlProp42.xml><?xml version="1.0" encoding="utf-8"?>
<formControlPr xmlns="http://schemas.microsoft.com/office/spreadsheetml/2009/9/main" objectType="CheckBox" fmlaLink="$L$9" lockText="1" noThreeD="1"/>
</file>

<file path=xl/ctrlProps/ctrlProp43.xml><?xml version="1.0" encoding="utf-8"?>
<formControlPr xmlns="http://schemas.microsoft.com/office/spreadsheetml/2009/9/main" objectType="CheckBox" checked="Checked" fmlaLink="$K$10" lockText="1" noThreeD="1"/>
</file>

<file path=xl/ctrlProps/ctrlProp44.xml><?xml version="1.0" encoding="utf-8"?>
<formControlPr xmlns="http://schemas.microsoft.com/office/spreadsheetml/2009/9/main" objectType="CheckBox" fmlaLink="$L$10" lockText="1" noThreeD="1"/>
</file>

<file path=xl/ctrlProps/ctrlProp45.xml><?xml version="1.0" encoding="utf-8"?>
<formControlPr xmlns="http://schemas.microsoft.com/office/spreadsheetml/2009/9/main" objectType="CheckBox" checked="Checked" fmlaLink="$K$11" lockText="1" noThreeD="1"/>
</file>

<file path=xl/ctrlProps/ctrlProp46.xml><?xml version="1.0" encoding="utf-8"?>
<formControlPr xmlns="http://schemas.microsoft.com/office/spreadsheetml/2009/9/main" objectType="CheckBox" fmlaLink="$L$11" lockText="1" noThreeD="1"/>
</file>

<file path=xl/ctrlProps/ctrlProp47.xml><?xml version="1.0" encoding="utf-8"?>
<formControlPr xmlns="http://schemas.microsoft.com/office/spreadsheetml/2009/9/main" objectType="Radio" checked="Checked" firstButton="1" lockText="1"/>
</file>

<file path=xl/ctrlProps/ctrlProp5.xml><?xml version="1.0" encoding="utf-8"?>
<formControlPr xmlns="http://schemas.microsoft.com/office/spreadsheetml/2009/9/main" objectType="CheckBox" fmlaLink="'Souhait patient'!$B$36" lockText="1" noThreeD="1"/>
</file>

<file path=xl/ctrlProps/ctrlProp6.xml><?xml version="1.0" encoding="utf-8"?>
<formControlPr xmlns="http://schemas.microsoft.com/office/spreadsheetml/2009/9/main" objectType="CheckBox" checked="Checked" fmlaLink="'Souhait patient'!$B$37" lockText="1" noThreeD="1"/>
</file>

<file path=xl/ctrlProps/ctrlProp7.xml><?xml version="1.0" encoding="utf-8"?>
<formControlPr xmlns="http://schemas.microsoft.com/office/spreadsheetml/2009/9/main" objectType="CheckBox" fmlaLink="$I$5" lockText="1" noThreeD="1"/>
</file>

<file path=xl/ctrlProps/ctrlProp8.xml><?xml version="1.0" encoding="utf-8"?>
<formControlPr xmlns="http://schemas.microsoft.com/office/spreadsheetml/2009/9/main" objectType="CheckBox" fmlaLink="$J$5" lockText="1" noThreeD="1"/>
</file>

<file path=xl/ctrlProps/ctrlProp9.xml><?xml version="1.0" encoding="utf-8"?>
<formControlPr xmlns="http://schemas.microsoft.com/office/spreadsheetml/2009/9/main" objectType="CheckBox" fmlaLink="$I$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1390649</xdr:colOff>
      <xdr:row>28</xdr:row>
      <xdr:rowOff>9525</xdr:rowOff>
    </xdr:from>
    <xdr:to>
      <xdr:col>5</xdr:col>
      <xdr:colOff>47624</xdr:colOff>
      <xdr:row>37</xdr:row>
      <xdr:rowOff>114300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1999" y="6867525"/>
          <a:ext cx="47625" cy="1819275"/>
        </a:xfrm>
        <a:prstGeom prst="roundRect">
          <a:avLst>
            <a:gd name="adj" fmla="val 35685"/>
          </a:avLst>
        </a:prstGeom>
        <a:noFill/>
        <a:ln>
          <a:noFill/>
        </a:ln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>
              <a:latin typeface="Wingdings 2" panose="05020102010507070707" pitchFamily="18" charset="2"/>
            </a:rPr>
            <a:t> </a:t>
          </a:r>
          <a:endParaRPr lang="fr-FR" sz="1100">
            <a:solidFill>
              <a:schemeClr val="bg2"/>
            </a:solidFill>
            <a:latin typeface="Wingdings 2" panose="05020102010507070707" pitchFamily="18" charset="2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24</xdr:row>
          <xdr:rowOff>85725</xdr:rowOff>
        </xdr:from>
        <xdr:to>
          <xdr:col>5</xdr:col>
          <xdr:colOff>742950</xdr:colOff>
          <xdr:row>24</xdr:row>
          <xdr:rowOff>304800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95250</xdr:rowOff>
        </xdr:from>
        <xdr:to>
          <xdr:col>6</xdr:col>
          <xdr:colOff>523875</xdr:colOff>
          <xdr:row>24</xdr:row>
          <xdr:rowOff>314325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25</xdr:row>
          <xdr:rowOff>295275</xdr:rowOff>
        </xdr:from>
        <xdr:to>
          <xdr:col>5</xdr:col>
          <xdr:colOff>742950</xdr:colOff>
          <xdr:row>25</xdr:row>
          <xdr:rowOff>514350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25</xdr:row>
          <xdr:rowOff>285750</xdr:rowOff>
        </xdr:from>
        <xdr:to>
          <xdr:col>6</xdr:col>
          <xdr:colOff>561975</xdr:colOff>
          <xdr:row>25</xdr:row>
          <xdr:rowOff>504825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21</xdr:row>
          <xdr:rowOff>266700</xdr:rowOff>
        </xdr:from>
        <xdr:to>
          <xdr:col>5</xdr:col>
          <xdr:colOff>733425</xdr:colOff>
          <xdr:row>21</xdr:row>
          <xdr:rowOff>485775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21</xdr:row>
          <xdr:rowOff>266700</xdr:rowOff>
        </xdr:from>
        <xdr:to>
          <xdr:col>6</xdr:col>
          <xdr:colOff>514350</xdr:colOff>
          <xdr:row>21</xdr:row>
          <xdr:rowOff>485775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1248835</xdr:colOff>
      <xdr:row>21</xdr:row>
      <xdr:rowOff>590550</xdr:rowOff>
    </xdr:from>
    <xdr:to>
      <xdr:col>6</xdr:col>
      <xdr:colOff>702734</xdr:colOff>
      <xdr:row>24</xdr:row>
      <xdr:rowOff>104775</xdr:rowOff>
    </xdr:to>
    <xdr:sp macro="" textlink="$G$37">
      <xdr:nvSpPr>
        <xdr:cNvPr id="10" name="ZoneText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173385" y="6267450"/>
          <a:ext cx="73024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5636F2C-492B-442E-90BD-FE8DF4FA54BB}" type="TxLink">
            <a:rPr lang="en-US" sz="3600" b="1" i="0" u="none" strike="noStrike">
              <a:ln>
                <a:noFill/>
              </a:ln>
              <a:solidFill>
                <a:srgbClr val="FF0000"/>
              </a:solidFill>
              <a:effectLst>
                <a:glow rad="63500">
                  <a:schemeClr val="accent2">
                    <a:satMod val="175000"/>
                    <a:alpha val="40000"/>
                  </a:schemeClr>
                </a:glow>
              </a:effectLst>
              <a:latin typeface="Webdings" panose="05030102010509060703" pitchFamily="18" charset="2"/>
              <a:cs typeface="Calibri"/>
            </a:rPr>
            <a:pPr/>
            <a:t>x</a:t>
          </a:fld>
          <a:endParaRPr lang="fr-FR" sz="6000" b="1">
            <a:ln>
              <a:noFill/>
            </a:ln>
            <a:solidFill>
              <a:srgbClr val="FF0000"/>
            </a:solidFill>
            <a:effectLst>
              <a:glow rad="63500">
                <a:schemeClr val="accent2">
                  <a:satMod val="175000"/>
                  <a:alpha val="40000"/>
                </a:schemeClr>
              </a:glow>
            </a:effectLst>
            <a:latin typeface="Webdings" panose="05030102010509060703" pitchFamily="18" charset="2"/>
          </a:endParaRPr>
        </a:p>
      </xdr:txBody>
    </xdr:sp>
    <xdr:clientData/>
  </xdr:twoCellAnchor>
  <xdr:twoCellAnchor>
    <xdr:from>
      <xdr:col>5</xdr:col>
      <xdr:colOff>84666</xdr:colOff>
      <xdr:row>21</xdr:row>
      <xdr:rowOff>505881</xdr:rowOff>
    </xdr:from>
    <xdr:to>
      <xdr:col>5</xdr:col>
      <xdr:colOff>914400</xdr:colOff>
      <xdr:row>24</xdr:row>
      <xdr:rowOff>9524</xdr:rowOff>
    </xdr:to>
    <xdr:sp macro="" textlink="$F$36">
      <xdr:nvSpPr>
        <xdr:cNvPr id="11" name="ZoneText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009216" y="6182781"/>
          <a:ext cx="829734" cy="627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6C7EAE2-AB10-4595-BDB3-92CFB95B3957}" type="TxLink">
            <a:rPr lang="en-US" sz="5400" b="1" i="0" u="none" strike="noStrike" cap="none" spc="0">
              <a:ln w="22225">
                <a:solidFill>
                  <a:srgbClr val="3BAA2C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Wingdings 2" panose="05020102010507070707" pitchFamily="18" charset="2"/>
              <a:cs typeface="Calibri"/>
            </a:rPr>
            <a:pPr/>
            <a:t> </a:t>
          </a:fld>
          <a:endParaRPr lang="fr-FR" sz="7200" b="1" cap="none" spc="0">
            <a:ln w="22225">
              <a:solidFill>
                <a:srgbClr val="3BAA2C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  <a:latin typeface="Wingdings 2" panose="05020102010507070707" pitchFamily="18" charset="2"/>
          </a:endParaRPr>
        </a:p>
      </xdr:txBody>
    </xdr:sp>
    <xdr:clientData/>
  </xdr:twoCellAnchor>
  <xdr:twoCellAnchor editAs="oneCell">
    <xdr:from>
      <xdr:col>2</xdr:col>
      <xdr:colOff>342900</xdr:colOff>
      <xdr:row>0</xdr:row>
      <xdr:rowOff>152400</xdr:rowOff>
    </xdr:from>
    <xdr:to>
      <xdr:col>5</xdr:col>
      <xdr:colOff>367336</xdr:colOff>
      <xdr:row>4</xdr:row>
      <xdr:rowOff>2400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0" y="152400"/>
          <a:ext cx="3958261" cy="61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</xdr:row>
          <xdr:rowOff>0</xdr:rowOff>
        </xdr:from>
        <xdr:to>
          <xdr:col>5</xdr:col>
          <xdr:colOff>733425</xdr:colOff>
          <xdr:row>4</xdr:row>
          <xdr:rowOff>771525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</xdr:row>
          <xdr:rowOff>0</xdr:rowOff>
        </xdr:from>
        <xdr:to>
          <xdr:col>6</xdr:col>
          <xdr:colOff>733425</xdr:colOff>
          <xdr:row>4</xdr:row>
          <xdr:rowOff>762000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5</xdr:row>
          <xdr:rowOff>0</xdr:rowOff>
        </xdr:from>
        <xdr:to>
          <xdr:col>5</xdr:col>
          <xdr:colOff>733425</xdr:colOff>
          <xdr:row>5</xdr:row>
          <xdr:rowOff>762000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5</xdr:row>
          <xdr:rowOff>0</xdr:rowOff>
        </xdr:from>
        <xdr:to>
          <xdr:col>6</xdr:col>
          <xdr:colOff>733425</xdr:colOff>
          <xdr:row>5</xdr:row>
          <xdr:rowOff>762000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6</xdr:row>
          <xdr:rowOff>0</xdr:rowOff>
        </xdr:from>
        <xdr:to>
          <xdr:col>5</xdr:col>
          <xdr:colOff>733425</xdr:colOff>
          <xdr:row>6</xdr:row>
          <xdr:rowOff>762000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6</xdr:row>
          <xdr:rowOff>0</xdr:rowOff>
        </xdr:from>
        <xdr:to>
          <xdr:col>6</xdr:col>
          <xdr:colOff>733425</xdr:colOff>
          <xdr:row>6</xdr:row>
          <xdr:rowOff>762000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7</xdr:row>
          <xdr:rowOff>0</xdr:rowOff>
        </xdr:from>
        <xdr:to>
          <xdr:col>5</xdr:col>
          <xdr:colOff>733425</xdr:colOff>
          <xdr:row>7</xdr:row>
          <xdr:rowOff>762000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7</xdr:row>
          <xdr:rowOff>0</xdr:rowOff>
        </xdr:from>
        <xdr:to>
          <xdr:col>6</xdr:col>
          <xdr:colOff>733425</xdr:colOff>
          <xdr:row>7</xdr:row>
          <xdr:rowOff>762000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8</xdr:row>
          <xdr:rowOff>0</xdr:rowOff>
        </xdr:from>
        <xdr:to>
          <xdr:col>5</xdr:col>
          <xdr:colOff>733425</xdr:colOff>
          <xdr:row>8</xdr:row>
          <xdr:rowOff>762000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8</xdr:row>
          <xdr:rowOff>0</xdr:rowOff>
        </xdr:from>
        <xdr:to>
          <xdr:col>6</xdr:col>
          <xdr:colOff>733425</xdr:colOff>
          <xdr:row>8</xdr:row>
          <xdr:rowOff>762000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9</xdr:row>
          <xdr:rowOff>0</xdr:rowOff>
        </xdr:from>
        <xdr:to>
          <xdr:col>5</xdr:col>
          <xdr:colOff>733425</xdr:colOff>
          <xdr:row>10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9</xdr:row>
          <xdr:rowOff>0</xdr:rowOff>
        </xdr:from>
        <xdr:to>
          <xdr:col>6</xdr:col>
          <xdr:colOff>733425</xdr:colOff>
          <xdr:row>10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10</xdr:row>
          <xdr:rowOff>0</xdr:rowOff>
        </xdr:from>
        <xdr:to>
          <xdr:col>5</xdr:col>
          <xdr:colOff>733425</xdr:colOff>
          <xdr:row>11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0</xdr:rowOff>
        </xdr:from>
        <xdr:to>
          <xdr:col>6</xdr:col>
          <xdr:colOff>733425</xdr:colOff>
          <xdr:row>11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695325</xdr:colOff>
      <xdr:row>19</xdr:row>
      <xdr:rowOff>590550</xdr:rowOff>
    </xdr:from>
    <xdr:to>
      <xdr:col>4</xdr:col>
      <xdr:colOff>1133475</xdr:colOff>
      <xdr:row>21</xdr:row>
      <xdr:rowOff>95250</xdr:rowOff>
    </xdr:to>
    <xdr:sp macro="" textlink="">
      <xdr:nvSpPr>
        <xdr:cNvPr id="3" name="Flèche : droit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162425" y="12363450"/>
          <a:ext cx="438150" cy="3619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188980</xdr:colOff>
      <xdr:row>14</xdr:row>
      <xdr:rowOff>102662</xdr:rowOff>
    </xdr:from>
    <xdr:to>
      <xdr:col>7</xdr:col>
      <xdr:colOff>319579</xdr:colOff>
      <xdr:row>23</xdr:row>
      <xdr:rowOff>161926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pSpPr/>
      </xdr:nvGrpSpPr>
      <xdr:grpSpPr>
        <a:xfrm>
          <a:off x="503305" y="7294037"/>
          <a:ext cx="5416974" cy="783164"/>
          <a:chOff x="245569" y="6856942"/>
          <a:chExt cx="5439797" cy="891540"/>
        </a:xfrm>
        <a:solidFill>
          <a:srgbClr val="012778"/>
        </a:solidFill>
      </xdr:grpSpPr>
      <xdr:sp macro="" textlink="">
        <xdr:nvSpPr>
          <xdr:cNvPr id="3" name="Rectangle : coins arrondis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 rot="5400000">
            <a:off x="2519698" y="4582813"/>
            <a:ext cx="891540" cy="5439797"/>
          </a:xfrm>
          <a:prstGeom prst="roundRect">
            <a:avLst>
              <a:gd name="adj" fmla="val 41460"/>
            </a:avLst>
          </a:prstGeom>
          <a:grpFill/>
          <a:ln>
            <a:solidFill>
              <a:schemeClr val="tx1">
                <a:lumMod val="85000"/>
                <a:lumOff val="15000"/>
              </a:schemeClr>
            </a:solidFill>
          </a:ln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$D$19">
        <xdr:nvSpPr>
          <xdr:cNvPr id="4" name="ZoneTexte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 rot="5400000">
            <a:off x="1061452" y="6352599"/>
            <a:ext cx="826980" cy="1901288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ABA91C94-79AC-47EF-B3EC-CAB150F1F038}" type="TxLink">
              <a:rPr lang="en-US" sz="8800" b="1" i="0" u="none" strike="noStrike">
                <a:ln>
                  <a:solidFill>
                    <a:srgbClr val="2FD947"/>
                  </a:solidFill>
                </a:ln>
                <a:solidFill>
                  <a:srgbClr val="2FD947"/>
                </a:solidFill>
                <a:effectLst>
                  <a:glow rad="139700">
                    <a:schemeClr val="accent2">
                      <a:satMod val="175000"/>
                      <a:alpha val="40000"/>
                    </a:schemeClr>
                  </a:glow>
                </a:effectLst>
                <a:latin typeface="Wingdings"/>
                <a:cs typeface="Calibri"/>
              </a:rPr>
              <a:pPr algn="ctr"/>
              <a:t>l</a:t>
            </a:fld>
            <a:endParaRPr lang="fr-FR" sz="8800">
              <a:ln>
                <a:solidFill>
                  <a:srgbClr val="2FD947"/>
                </a:solidFill>
              </a:ln>
              <a:solidFill>
                <a:srgbClr val="2FD947"/>
              </a:solidFill>
              <a:effectLst>
                <a:glow rad="139700">
                  <a:schemeClr val="accent2">
                    <a:satMod val="175000"/>
                    <a:alpha val="40000"/>
                  </a:schemeClr>
                </a:glow>
              </a:effectLst>
            </a:endParaRPr>
          </a:p>
        </xdr:txBody>
      </xdr:sp>
      <xdr:sp macro="" textlink="$E$19">
        <xdr:nvSpPr>
          <xdr:cNvPr id="5" name="ZoneTexte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>
          <a:xfrm rot="5400000">
            <a:off x="2411089" y="6357889"/>
            <a:ext cx="879899" cy="1901288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C49058E6-D5AC-4771-8CEE-11E6306F93B5}" type="TxLink">
              <a:rPr lang="en-US" sz="8000" b="1" i="0" u="none" strike="noStrike">
                <a:ln>
                  <a:solidFill>
                    <a:srgbClr val="E79C21"/>
                  </a:solidFill>
                </a:ln>
                <a:solidFill>
                  <a:srgbClr val="E79C21"/>
                </a:solidFill>
                <a:effectLst>
                  <a:glow rad="139700">
                    <a:schemeClr val="accent2">
                      <a:satMod val="175000"/>
                      <a:alpha val="40000"/>
                    </a:schemeClr>
                  </a:glow>
                </a:effectLst>
                <a:latin typeface="Wingdings"/>
                <a:cs typeface="Calibri"/>
              </a:rPr>
              <a:pPr algn="ctr"/>
              <a:t> </a:t>
            </a:fld>
            <a:endParaRPr lang="fr-FR" sz="177700">
              <a:ln>
                <a:solidFill>
                  <a:srgbClr val="E79C21"/>
                </a:solidFill>
              </a:ln>
              <a:solidFill>
                <a:srgbClr val="E79C21"/>
              </a:solidFill>
              <a:effectLst>
                <a:glow rad="139700">
                  <a:schemeClr val="accent2">
                    <a:satMod val="175000"/>
                    <a:alpha val="40000"/>
                  </a:schemeClr>
                </a:glow>
              </a:effectLst>
            </a:endParaRPr>
          </a:p>
        </xdr:txBody>
      </xdr:sp>
      <xdr:sp macro="" textlink="$F$19">
        <xdr:nvSpPr>
          <xdr:cNvPr id="6" name="ZoneTexte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>
          <a:xfrm rot="5400000">
            <a:off x="4016228" y="6343247"/>
            <a:ext cx="820374" cy="1895179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ADAAB165-C47B-402E-8E5B-8FA93C45B1E3}" type="TxLink">
              <a:rPr lang="en-US" sz="8000" b="1" i="0" u="none" strike="noStrike">
                <a:ln>
                  <a:solidFill>
                    <a:srgbClr val="FF0000"/>
                  </a:solidFill>
                </a:ln>
                <a:solidFill>
                  <a:srgbClr val="FF0000"/>
                </a:solidFill>
                <a:effectLst>
                  <a:glow rad="139700">
                    <a:schemeClr val="accent2">
                      <a:satMod val="175000"/>
                      <a:alpha val="40000"/>
                    </a:schemeClr>
                  </a:glow>
                </a:effectLst>
                <a:latin typeface="Wingdings"/>
                <a:cs typeface="Calibri"/>
              </a:rPr>
              <a:pPr algn="ctr"/>
              <a:t> </a:t>
            </a:fld>
            <a:endParaRPr lang="fr-FR" sz="400000">
              <a:ln>
                <a:solidFill>
                  <a:srgbClr val="FF0000"/>
                </a:solidFill>
              </a:ln>
              <a:solidFill>
                <a:srgbClr val="FF0000"/>
              </a:solidFill>
              <a:effectLst>
                <a:glow rad="139700">
                  <a:schemeClr val="accent2">
                    <a:satMod val="175000"/>
                    <a:alpha val="40000"/>
                  </a:schemeClr>
                </a:glo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6</xdr:row>
          <xdr:rowOff>114300</xdr:rowOff>
        </xdr:from>
        <xdr:to>
          <xdr:col>6</xdr:col>
          <xdr:colOff>752475</xdr:colOff>
          <xdr:row>6</xdr:row>
          <xdr:rowOff>542925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6</xdr:row>
          <xdr:rowOff>114300</xdr:rowOff>
        </xdr:from>
        <xdr:to>
          <xdr:col>7</xdr:col>
          <xdr:colOff>752475</xdr:colOff>
          <xdr:row>6</xdr:row>
          <xdr:rowOff>542925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8</xdr:row>
          <xdr:rowOff>114300</xdr:rowOff>
        </xdr:from>
        <xdr:to>
          <xdr:col>6</xdr:col>
          <xdr:colOff>752475</xdr:colOff>
          <xdr:row>8</xdr:row>
          <xdr:rowOff>542925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8</xdr:row>
          <xdr:rowOff>114300</xdr:rowOff>
        </xdr:from>
        <xdr:to>
          <xdr:col>7</xdr:col>
          <xdr:colOff>752475</xdr:colOff>
          <xdr:row>8</xdr:row>
          <xdr:rowOff>542925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9</xdr:row>
          <xdr:rowOff>114300</xdr:rowOff>
        </xdr:from>
        <xdr:to>
          <xdr:col>6</xdr:col>
          <xdr:colOff>752475</xdr:colOff>
          <xdr:row>10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9</xdr:row>
          <xdr:rowOff>114300</xdr:rowOff>
        </xdr:from>
        <xdr:to>
          <xdr:col>7</xdr:col>
          <xdr:colOff>752475</xdr:colOff>
          <xdr:row>10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171450</xdr:rowOff>
        </xdr:from>
        <xdr:to>
          <xdr:col>6</xdr:col>
          <xdr:colOff>752475</xdr:colOff>
          <xdr:row>10</xdr:row>
          <xdr:rowOff>600075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10</xdr:row>
          <xdr:rowOff>180975</xdr:rowOff>
        </xdr:from>
        <xdr:to>
          <xdr:col>7</xdr:col>
          <xdr:colOff>752475</xdr:colOff>
          <xdr:row>10</xdr:row>
          <xdr:rowOff>609600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11</xdr:row>
          <xdr:rowOff>342900</xdr:rowOff>
        </xdr:from>
        <xdr:to>
          <xdr:col>6</xdr:col>
          <xdr:colOff>752475</xdr:colOff>
          <xdr:row>11</xdr:row>
          <xdr:rowOff>771525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11</xdr:row>
          <xdr:rowOff>352425</xdr:rowOff>
        </xdr:from>
        <xdr:to>
          <xdr:col>7</xdr:col>
          <xdr:colOff>742950</xdr:colOff>
          <xdr:row>11</xdr:row>
          <xdr:rowOff>781050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11</xdr:row>
          <xdr:rowOff>1219200</xdr:rowOff>
        </xdr:from>
        <xdr:to>
          <xdr:col>7</xdr:col>
          <xdr:colOff>9525</xdr:colOff>
          <xdr:row>12</xdr:row>
          <xdr:rowOff>381000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11</xdr:row>
          <xdr:rowOff>1209675</xdr:rowOff>
        </xdr:from>
        <xdr:to>
          <xdr:col>7</xdr:col>
          <xdr:colOff>752475</xdr:colOff>
          <xdr:row>12</xdr:row>
          <xdr:rowOff>371475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7</xdr:row>
          <xdr:rowOff>171450</xdr:rowOff>
        </xdr:from>
        <xdr:to>
          <xdr:col>6</xdr:col>
          <xdr:colOff>600075</xdr:colOff>
          <xdr:row>7</xdr:row>
          <xdr:rowOff>390525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7</xdr:row>
          <xdr:rowOff>190500</xdr:rowOff>
        </xdr:from>
        <xdr:to>
          <xdr:col>7</xdr:col>
          <xdr:colOff>590550</xdr:colOff>
          <xdr:row>7</xdr:row>
          <xdr:rowOff>409575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3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552881</xdr:colOff>
      <xdr:row>15</xdr:row>
      <xdr:rowOff>95258</xdr:rowOff>
    </xdr:from>
    <xdr:to>
      <xdr:col>8</xdr:col>
      <xdr:colOff>276225</xdr:colOff>
      <xdr:row>22</xdr:row>
      <xdr:rowOff>104775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867206" y="7210433"/>
          <a:ext cx="5771719" cy="771517"/>
          <a:chOff x="324281" y="10010783"/>
          <a:chExt cx="6019370" cy="1123949"/>
        </a:xfrm>
      </xdr:grpSpPr>
      <xdr:sp macro="" textlink="">
        <xdr:nvSpPr>
          <xdr:cNvPr id="19" name="Rectangle : coins arrondis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SpPr/>
        </xdr:nvSpPr>
        <xdr:spPr>
          <a:xfrm rot="5400000">
            <a:off x="2771991" y="7563073"/>
            <a:ext cx="1123949" cy="6019370"/>
          </a:xfrm>
          <a:prstGeom prst="roundRect">
            <a:avLst>
              <a:gd name="adj" fmla="val 41460"/>
            </a:avLst>
          </a:prstGeom>
          <a:solidFill>
            <a:srgbClr val="012778"/>
          </a:solidFill>
          <a:ln>
            <a:noFill/>
          </a:ln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$D$21">
        <xdr:nvSpPr>
          <xdr:cNvPr id="6" name="ZoneTexte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 txBox="1"/>
        </xdr:nvSpPr>
        <xdr:spPr>
          <a:xfrm rot="5400000">
            <a:off x="1318626" y="9539875"/>
            <a:ext cx="1047753" cy="2103857"/>
          </a:xfrm>
          <a:prstGeom prst="rect">
            <a:avLst/>
          </a:prstGeom>
          <a:solidFill>
            <a:srgbClr val="012778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ABA91C94-79AC-47EF-B3EC-CAB150F1F038}" type="TxLink">
              <a:rPr lang="en-US" sz="8800" b="1" i="0" u="none" strike="noStrike">
                <a:ln>
                  <a:solidFill>
                    <a:srgbClr val="2FD947"/>
                  </a:solidFill>
                </a:ln>
                <a:solidFill>
                  <a:srgbClr val="2FD947"/>
                </a:solidFill>
                <a:effectLst>
                  <a:glow rad="139700">
                    <a:schemeClr val="accent2">
                      <a:satMod val="175000"/>
                      <a:alpha val="40000"/>
                    </a:schemeClr>
                  </a:glow>
                </a:effectLst>
                <a:latin typeface="Wingdings"/>
                <a:cs typeface="Calibri"/>
              </a:rPr>
              <a:pPr algn="ctr"/>
              <a:t> </a:t>
            </a:fld>
            <a:endParaRPr lang="fr-FR" sz="8800">
              <a:ln>
                <a:solidFill>
                  <a:srgbClr val="2FD947"/>
                </a:solidFill>
              </a:ln>
              <a:solidFill>
                <a:srgbClr val="2FD947"/>
              </a:solidFill>
              <a:effectLst>
                <a:glow rad="139700">
                  <a:schemeClr val="accent2">
                    <a:satMod val="175000"/>
                    <a:alpha val="40000"/>
                  </a:schemeClr>
                </a:glow>
              </a:effectLst>
            </a:endParaRPr>
          </a:p>
        </xdr:txBody>
      </xdr:sp>
      <xdr:sp macro="" textlink="$E$21">
        <xdr:nvSpPr>
          <xdr:cNvPr id="17" name="ZoneTexte 1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SpPr txBox="1"/>
        </xdr:nvSpPr>
        <xdr:spPr>
          <a:xfrm rot="5400000">
            <a:off x="2912067" y="9549406"/>
            <a:ext cx="1028704" cy="2103857"/>
          </a:xfrm>
          <a:prstGeom prst="rect">
            <a:avLst/>
          </a:prstGeom>
          <a:solidFill>
            <a:srgbClr val="012778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C49058E6-D5AC-4771-8CEE-11E6306F93B5}" type="TxLink">
              <a:rPr lang="en-US" sz="8000" b="1" i="0" u="none" strike="noStrike">
                <a:ln>
                  <a:solidFill>
                    <a:srgbClr val="E79C21"/>
                  </a:solidFill>
                </a:ln>
                <a:solidFill>
                  <a:srgbClr val="E79C21"/>
                </a:solidFill>
                <a:effectLst>
                  <a:glow rad="139700">
                    <a:schemeClr val="accent2">
                      <a:satMod val="175000"/>
                      <a:alpha val="40000"/>
                    </a:schemeClr>
                  </a:glow>
                </a:effectLst>
                <a:latin typeface="Wingdings"/>
                <a:cs typeface="Calibri"/>
              </a:rPr>
              <a:pPr algn="ctr"/>
              <a:t> </a:t>
            </a:fld>
            <a:endParaRPr lang="fr-FR" sz="177700">
              <a:ln>
                <a:solidFill>
                  <a:srgbClr val="E79C21"/>
                </a:solidFill>
              </a:ln>
              <a:solidFill>
                <a:srgbClr val="E79C21"/>
              </a:solidFill>
              <a:effectLst>
                <a:glow rad="139700">
                  <a:schemeClr val="accent2">
                    <a:satMod val="175000"/>
                    <a:alpha val="40000"/>
                  </a:schemeClr>
                </a:glow>
              </a:effectLst>
            </a:endParaRPr>
          </a:p>
        </xdr:txBody>
      </xdr:sp>
      <xdr:sp macro="" textlink="$F$21">
        <xdr:nvSpPr>
          <xdr:cNvPr id="18" name="ZoneTexte 17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SpPr txBox="1"/>
        </xdr:nvSpPr>
        <xdr:spPr>
          <a:xfrm rot="5400000">
            <a:off x="4424683" y="9535116"/>
            <a:ext cx="1038230" cy="2103857"/>
          </a:xfrm>
          <a:prstGeom prst="rect">
            <a:avLst/>
          </a:prstGeom>
          <a:solidFill>
            <a:srgbClr val="012778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ADAAB165-C47B-402E-8E5B-8FA93C45B1E3}" type="TxLink">
              <a:rPr lang="en-US" sz="8000" b="1" i="0" u="none" strike="noStrike">
                <a:ln>
                  <a:solidFill>
                    <a:srgbClr val="FF0000"/>
                  </a:solidFill>
                </a:ln>
                <a:solidFill>
                  <a:srgbClr val="FF0000"/>
                </a:solidFill>
                <a:effectLst>
                  <a:glow rad="139700">
                    <a:schemeClr val="accent2">
                      <a:satMod val="175000"/>
                      <a:alpha val="40000"/>
                    </a:schemeClr>
                  </a:glow>
                </a:effectLst>
                <a:latin typeface="Wingdings"/>
                <a:cs typeface="Calibri"/>
              </a:rPr>
              <a:pPr algn="ctr"/>
              <a:t>l</a:t>
            </a:fld>
            <a:endParaRPr lang="fr-FR" sz="400000">
              <a:ln>
                <a:solidFill>
                  <a:srgbClr val="FF0000"/>
                </a:solidFill>
              </a:ln>
              <a:solidFill>
                <a:srgbClr val="FF0000"/>
              </a:solidFill>
              <a:effectLst>
                <a:glow rad="139700">
                  <a:schemeClr val="accent2">
                    <a:satMod val="175000"/>
                    <a:alpha val="40000"/>
                  </a:schemeClr>
                </a:glo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5</xdr:row>
          <xdr:rowOff>104775</xdr:rowOff>
        </xdr:from>
        <xdr:to>
          <xdr:col>7</xdr:col>
          <xdr:colOff>723900</xdr:colOff>
          <xdr:row>5</xdr:row>
          <xdr:rowOff>619125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5</xdr:row>
          <xdr:rowOff>104775</xdr:rowOff>
        </xdr:from>
        <xdr:to>
          <xdr:col>8</xdr:col>
          <xdr:colOff>723900</xdr:colOff>
          <xdr:row>5</xdr:row>
          <xdr:rowOff>619125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</xdr:row>
          <xdr:rowOff>104775</xdr:rowOff>
        </xdr:from>
        <xdr:to>
          <xdr:col>7</xdr:col>
          <xdr:colOff>723900</xdr:colOff>
          <xdr:row>6</xdr:row>
          <xdr:rowOff>619125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6</xdr:row>
          <xdr:rowOff>104775</xdr:rowOff>
        </xdr:from>
        <xdr:to>
          <xdr:col>8</xdr:col>
          <xdr:colOff>723900</xdr:colOff>
          <xdr:row>6</xdr:row>
          <xdr:rowOff>619125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</xdr:row>
          <xdr:rowOff>104775</xdr:rowOff>
        </xdr:from>
        <xdr:to>
          <xdr:col>7</xdr:col>
          <xdr:colOff>723900</xdr:colOff>
          <xdr:row>7</xdr:row>
          <xdr:rowOff>619125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7</xdr:row>
          <xdr:rowOff>104775</xdr:rowOff>
        </xdr:from>
        <xdr:to>
          <xdr:col>8</xdr:col>
          <xdr:colOff>723900</xdr:colOff>
          <xdr:row>7</xdr:row>
          <xdr:rowOff>619125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8</xdr:row>
          <xdr:rowOff>104775</xdr:rowOff>
        </xdr:from>
        <xdr:to>
          <xdr:col>7</xdr:col>
          <xdr:colOff>723900</xdr:colOff>
          <xdr:row>8</xdr:row>
          <xdr:rowOff>619125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8</xdr:row>
          <xdr:rowOff>104775</xdr:rowOff>
        </xdr:from>
        <xdr:to>
          <xdr:col>8</xdr:col>
          <xdr:colOff>723900</xdr:colOff>
          <xdr:row>8</xdr:row>
          <xdr:rowOff>619125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4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9</xdr:row>
          <xdr:rowOff>104775</xdr:rowOff>
        </xdr:from>
        <xdr:to>
          <xdr:col>7</xdr:col>
          <xdr:colOff>723900</xdr:colOff>
          <xdr:row>9</xdr:row>
          <xdr:rowOff>619125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4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9</xdr:row>
          <xdr:rowOff>104775</xdr:rowOff>
        </xdr:from>
        <xdr:to>
          <xdr:col>8</xdr:col>
          <xdr:colOff>723900</xdr:colOff>
          <xdr:row>9</xdr:row>
          <xdr:rowOff>619125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4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10</xdr:row>
          <xdr:rowOff>104775</xdr:rowOff>
        </xdr:from>
        <xdr:to>
          <xdr:col>7</xdr:col>
          <xdr:colOff>723900</xdr:colOff>
          <xdr:row>10</xdr:row>
          <xdr:rowOff>619125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4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10</xdr:row>
          <xdr:rowOff>104775</xdr:rowOff>
        </xdr:from>
        <xdr:to>
          <xdr:col>8</xdr:col>
          <xdr:colOff>723900</xdr:colOff>
          <xdr:row>10</xdr:row>
          <xdr:rowOff>619125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4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24</xdr:row>
      <xdr:rowOff>0</xdr:rowOff>
    </xdr:from>
    <xdr:to>
      <xdr:col>2</xdr:col>
      <xdr:colOff>3895724</xdr:colOff>
      <xdr:row>27</xdr:row>
      <xdr:rowOff>85725</xdr:rowOff>
    </xdr:to>
    <xdr:sp macro="" textlink="">
      <xdr:nvSpPr>
        <xdr:cNvPr id="2" name="Zone de texte 19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761999" y="8572500"/>
          <a:ext cx="7153275" cy="65722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fr-FR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Date décision médicale favorable : ………/…………/………………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fr-FR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Durée : ……………………………….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11</xdr:row>
          <xdr:rowOff>133350</xdr:rowOff>
        </xdr:from>
        <xdr:to>
          <xdr:col>7</xdr:col>
          <xdr:colOff>590550</xdr:colOff>
          <xdr:row>13</xdr:row>
          <xdr:rowOff>28575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8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10" Type="http://schemas.openxmlformats.org/officeDocument/2006/relationships/ctrlProp" Target="../ctrlProps/ctrlProp27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13" Type="http://schemas.openxmlformats.org/officeDocument/2006/relationships/ctrlProp" Target="../ctrlProps/ctrlProp4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5" Type="http://schemas.openxmlformats.org/officeDocument/2006/relationships/ctrlProp" Target="../ctrlProps/ctrlProp36.xml"/><Relationship Id="rId15" Type="http://schemas.openxmlformats.org/officeDocument/2006/relationships/ctrlProp" Target="../ctrlProps/ctrlProp46.xml"/><Relationship Id="rId10" Type="http://schemas.openxmlformats.org/officeDocument/2006/relationships/ctrlProp" Target="../ctrlProps/ctrlProp41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7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BC3B-68BB-4975-AD9F-A40FD3C0F9FB}">
  <sheetPr codeName="Feuil1"/>
  <dimension ref="B1:M27"/>
  <sheetViews>
    <sheetView tabSelected="1" zoomScaleNormal="100" workbookViewId="0">
      <selection activeCell="O8" sqref="O8"/>
    </sheetView>
  </sheetViews>
  <sheetFormatPr baseColWidth="10" defaultRowHeight="15" x14ac:dyDescent="0.25"/>
  <cols>
    <col min="1" max="1" width="4.7109375" style="8" customWidth="1"/>
    <col min="2" max="8" width="11.42578125" style="8"/>
    <col min="9" max="9" width="3.28515625" style="8" customWidth="1"/>
    <col min="10" max="16384" width="11.42578125" style="8"/>
  </cols>
  <sheetData>
    <row r="1" spans="2:13" ht="62.25" customHeight="1" x14ac:dyDescent="0.25">
      <c r="B1" s="96" t="s">
        <v>84</v>
      </c>
      <c r="C1" s="96"/>
      <c r="D1" s="96"/>
      <c r="E1" s="96"/>
      <c r="F1" s="96"/>
      <c r="G1" s="96"/>
      <c r="H1" s="96"/>
      <c r="I1" s="68"/>
      <c r="J1" s="68"/>
      <c r="K1" s="68"/>
      <c r="L1" s="68"/>
      <c r="M1" s="68"/>
    </row>
    <row r="2" spans="2:13" ht="18.75" customHeight="1" x14ac:dyDescent="0.25">
      <c r="B2" s="69"/>
      <c r="C2" s="69"/>
      <c r="D2" s="69"/>
      <c r="E2" s="69"/>
      <c r="F2" s="69"/>
      <c r="G2" s="69"/>
      <c r="H2" s="69"/>
      <c r="I2" s="69"/>
      <c r="J2" s="68"/>
      <c r="K2" s="68"/>
      <c r="L2" s="68"/>
      <c r="M2" s="68"/>
    </row>
    <row r="3" spans="2:13" ht="27.75" customHeight="1" x14ac:dyDescent="0.25">
      <c r="B3" s="95" t="s">
        <v>87</v>
      </c>
      <c r="C3" s="95"/>
      <c r="D3" s="95"/>
      <c r="E3" s="95"/>
      <c r="F3" s="95"/>
      <c r="G3" s="95"/>
      <c r="H3" s="95"/>
      <c r="I3" s="70"/>
      <c r="J3" s="67"/>
      <c r="K3" s="67"/>
      <c r="L3" s="67"/>
      <c r="M3" s="67"/>
    </row>
    <row r="4" spans="2:13" ht="15" customHeight="1" x14ac:dyDescent="0.25">
      <c r="B4" s="95"/>
      <c r="C4" s="95"/>
      <c r="D4" s="95"/>
      <c r="E4" s="95"/>
      <c r="F4" s="95"/>
      <c r="G4" s="95"/>
      <c r="H4" s="95"/>
      <c r="I4" s="70"/>
      <c r="J4" s="67"/>
      <c r="K4" s="67"/>
      <c r="L4" s="67"/>
      <c r="M4" s="67"/>
    </row>
    <row r="5" spans="2:13" x14ac:dyDescent="0.25">
      <c r="B5" s="95"/>
      <c r="C5" s="95"/>
      <c r="D5" s="95"/>
      <c r="E5" s="95"/>
      <c r="F5" s="95"/>
      <c r="G5" s="95"/>
      <c r="H5" s="95"/>
      <c r="I5" s="70"/>
      <c r="J5" s="67"/>
      <c r="K5" s="67"/>
      <c r="L5" s="67"/>
      <c r="M5" s="67"/>
    </row>
    <row r="6" spans="2:13" ht="24" customHeight="1" x14ac:dyDescent="0.25">
      <c r="B6" s="95"/>
      <c r="C6" s="95"/>
      <c r="D6" s="95"/>
      <c r="E6" s="95"/>
      <c r="F6" s="95"/>
      <c r="G6" s="95"/>
      <c r="H6" s="95"/>
      <c r="I6" s="70"/>
      <c r="J6" s="67"/>
      <c r="K6" s="67"/>
      <c r="L6" s="67"/>
      <c r="M6" s="67"/>
    </row>
    <row r="7" spans="2:13" ht="19.5" customHeight="1" x14ac:dyDescent="0.25">
      <c r="B7" s="95"/>
      <c r="C7" s="95"/>
      <c r="D7" s="95"/>
      <c r="E7" s="95"/>
      <c r="F7" s="95"/>
      <c r="G7" s="95"/>
      <c r="H7" s="95"/>
      <c r="I7" s="70"/>
      <c r="J7" s="67"/>
      <c r="K7" s="67"/>
      <c r="L7" s="67"/>
      <c r="M7" s="67"/>
    </row>
    <row r="8" spans="2:13" ht="208.5" customHeight="1" x14ac:dyDescent="0.25">
      <c r="B8" s="95"/>
      <c r="C8" s="95"/>
      <c r="D8" s="95"/>
      <c r="E8" s="95"/>
      <c r="F8" s="95"/>
      <c r="G8" s="95"/>
      <c r="H8" s="95"/>
      <c r="I8" s="70"/>
      <c r="J8" s="67"/>
      <c r="K8" s="67"/>
      <c r="L8" s="67"/>
      <c r="M8" s="67"/>
    </row>
    <row r="9" spans="2:13" ht="15" customHeight="1" x14ac:dyDescent="0.25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</row>
    <row r="10" spans="2:13" x14ac:dyDescent="0.25"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</row>
    <row r="11" spans="2:13" x14ac:dyDescent="0.25"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</row>
    <row r="12" spans="2:13" x14ac:dyDescent="0.25"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2:13" x14ac:dyDescent="0.25"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2:13" x14ac:dyDescent="0.25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</row>
    <row r="15" spans="2:13" x14ac:dyDescent="0.25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</row>
    <row r="16" spans="2:13" x14ac:dyDescent="0.25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</row>
    <row r="17" spans="2:13" x14ac:dyDescent="0.25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</row>
    <row r="18" spans="2:13" x14ac:dyDescent="0.25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</row>
    <row r="19" spans="2:13" x14ac:dyDescent="0.25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2:13" x14ac:dyDescent="0.2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</row>
    <row r="21" spans="2:13" x14ac:dyDescent="0.2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</row>
    <row r="22" spans="2:13" x14ac:dyDescent="0.25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</row>
    <row r="23" spans="2:13" x14ac:dyDescent="0.25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</row>
    <row r="24" spans="2:13" x14ac:dyDescent="0.25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</row>
    <row r="25" spans="2:13" x14ac:dyDescent="0.25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</row>
    <row r="26" spans="2:13" x14ac:dyDescent="0.25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</row>
    <row r="27" spans="2:13" x14ac:dyDescent="0.25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</row>
  </sheetData>
  <mergeCells count="2">
    <mergeCell ref="B3:H8"/>
    <mergeCell ref="B1:H1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B5C38-8876-4E7C-B27D-2C2C4DD50103}">
  <sheetPr codeName="Feuil2">
    <tabColor rgb="FF0070C0"/>
  </sheetPr>
  <dimension ref="A1:CH39"/>
  <sheetViews>
    <sheetView showGridLines="0" showRuler="0" showWhiteSpace="0" zoomScaleNormal="100" workbookViewId="0">
      <pane ySplit="14" topLeftCell="A25" activePane="bottomLeft" state="frozen"/>
      <selection pane="bottomLeft" activeCell="B23" sqref="B23:E24 B27:E27 F36 G37"/>
    </sheetView>
  </sheetViews>
  <sheetFormatPr baseColWidth="10" defaultRowHeight="15" x14ac:dyDescent="0.25"/>
  <cols>
    <col min="1" max="1" width="4.7109375" style="8" customWidth="1"/>
    <col min="2" max="2" width="23.85546875" style="8" customWidth="1"/>
    <col min="3" max="3" width="20.85546875" style="8" customWidth="1"/>
    <col min="4" max="4" width="20.42578125" style="8" customWidth="1"/>
    <col min="5" max="5" width="17.7109375" style="8" customWidth="1"/>
    <col min="6" max="6" width="17.85546875" style="8" customWidth="1"/>
    <col min="7" max="7" width="12.5703125" style="8" customWidth="1"/>
    <col min="8" max="8" width="2.42578125" style="8" customWidth="1"/>
    <col min="9" max="9" width="11.42578125" style="8"/>
    <col min="10" max="10" width="17.5703125" style="8" customWidth="1"/>
    <col min="11" max="16384" width="11.42578125" style="8"/>
  </cols>
  <sheetData>
    <row r="1" spans="2:86" s="124" customFormat="1" x14ac:dyDescent="0.25"/>
    <row r="2" spans="2:86" s="124" customFormat="1" x14ac:dyDescent="0.25"/>
    <row r="7" spans="2:86" ht="15.75" thickBot="1" x14ac:dyDescent="0.3"/>
    <row r="8" spans="2:86" ht="23.25" customHeight="1" thickBot="1" x14ac:dyDescent="0.3">
      <c r="B8" s="73" t="s">
        <v>45</v>
      </c>
      <c r="C8" s="110"/>
      <c r="D8" s="111"/>
      <c r="E8" s="111"/>
      <c r="F8" s="111"/>
      <c r="G8" s="112"/>
      <c r="H8" s="30"/>
      <c r="I8" s="30"/>
      <c r="J8" s="26"/>
      <c r="K8" s="27"/>
      <c r="L8" s="27"/>
    </row>
    <row r="9" spans="2:86" ht="23.25" customHeight="1" thickBot="1" x14ac:dyDescent="0.3">
      <c r="B9" s="73" t="s">
        <v>39</v>
      </c>
      <c r="C9" s="110"/>
      <c r="D9" s="111"/>
      <c r="E9" s="111"/>
      <c r="F9" s="111"/>
      <c r="G9" s="112"/>
      <c r="H9" s="30"/>
      <c r="I9" s="30"/>
      <c r="J9" s="26"/>
      <c r="K9" s="27"/>
      <c r="L9" s="27"/>
    </row>
    <row r="10" spans="2:86" ht="23.25" customHeight="1" thickBot="1" x14ac:dyDescent="0.3">
      <c r="B10" s="73" t="s">
        <v>38</v>
      </c>
      <c r="C10" s="110"/>
      <c r="D10" s="111"/>
      <c r="E10" s="111"/>
      <c r="F10" s="111"/>
      <c r="G10" s="112"/>
      <c r="H10" s="30"/>
      <c r="I10" s="30"/>
      <c r="J10" s="26"/>
      <c r="K10" s="125"/>
      <c r="L10" s="125"/>
    </row>
    <row r="11" spans="2:86" ht="23.25" customHeight="1" thickBot="1" x14ac:dyDescent="0.3">
      <c r="B11" s="73" t="s">
        <v>44</v>
      </c>
      <c r="C11" s="110"/>
      <c r="D11" s="111"/>
      <c r="E11" s="111"/>
      <c r="F11" s="111"/>
      <c r="G11" s="112"/>
      <c r="H11" s="30"/>
      <c r="I11" s="30"/>
      <c r="J11" s="26"/>
      <c r="K11" s="97"/>
      <c r="L11" s="97"/>
    </row>
    <row r="12" spans="2:86" ht="23.25" customHeight="1" thickBot="1" x14ac:dyDescent="0.3">
      <c r="B12" s="73" t="s">
        <v>37</v>
      </c>
      <c r="C12" s="110"/>
      <c r="D12" s="111"/>
      <c r="E12" s="111"/>
      <c r="F12" s="111"/>
      <c r="G12" s="112"/>
      <c r="H12" s="30"/>
      <c r="I12" s="30"/>
      <c r="J12" s="26"/>
      <c r="K12" s="97"/>
      <c r="L12" s="97"/>
    </row>
    <row r="13" spans="2:86" ht="23.25" customHeight="1" thickBot="1" x14ac:dyDescent="0.3">
      <c r="B13" s="73" t="s">
        <v>36</v>
      </c>
      <c r="C13" s="110"/>
      <c r="D13" s="111"/>
      <c r="E13" s="111"/>
      <c r="F13" s="111"/>
      <c r="G13" s="112"/>
      <c r="H13" s="30"/>
      <c r="I13" s="30"/>
      <c r="J13" s="26"/>
      <c r="K13" s="97"/>
      <c r="L13" s="97"/>
    </row>
    <row r="14" spans="2:86" s="71" customFormat="1" ht="12.75" customHeight="1" x14ac:dyDescent="0.25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</row>
    <row r="15" spans="2:86" s="71" customFormat="1" ht="34.5" customHeight="1" x14ac:dyDescent="0.25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</row>
    <row r="16" spans="2:86" s="15" customFormat="1" ht="27" x14ac:dyDescent="0.4">
      <c r="B16" s="100" t="s">
        <v>85</v>
      </c>
      <c r="C16" s="101"/>
      <c r="D16" s="101"/>
      <c r="E16" s="101"/>
      <c r="F16" s="101"/>
      <c r="G16" s="102"/>
      <c r="H16" s="17"/>
    </row>
    <row r="17" spans="2:10" ht="30" customHeight="1" thickBot="1" x14ac:dyDescent="0.3">
      <c r="B17" s="53" t="s">
        <v>0</v>
      </c>
      <c r="C17" s="28"/>
      <c r="D17" s="28"/>
      <c r="E17" s="28"/>
      <c r="F17" s="44"/>
      <c r="G17" s="54"/>
      <c r="H17" s="10"/>
    </row>
    <row r="18" spans="2:10" ht="30" customHeight="1" thickBot="1" x14ac:dyDescent="0.3">
      <c r="B18" s="103"/>
      <c r="C18" s="104"/>
      <c r="D18" s="104"/>
      <c r="E18" s="104"/>
      <c r="F18" s="104"/>
      <c r="G18" s="105"/>
      <c r="H18" s="25"/>
    </row>
    <row r="19" spans="2:10" ht="30" customHeight="1" thickBot="1" x14ac:dyDescent="0.3">
      <c r="B19" s="53" t="s">
        <v>60</v>
      </c>
      <c r="C19" s="28"/>
      <c r="D19" s="28"/>
      <c r="E19" s="28"/>
      <c r="F19" s="45"/>
      <c r="G19" s="55"/>
    </row>
    <row r="20" spans="2:10" ht="30" customHeight="1" thickBot="1" x14ac:dyDescent="0.3">
      <c r="B20" s="119"/>
      <c r="C20" s="120"/>
      <c r="D20" s="120"/>
      <c r="E20" s="120"/>
      <c r="F20" s="120"/>
      <c r="G20" s="121"/>
    </row>
    <row r="21" spans="2:10" ht="27.75" customHeight="1" x14ac:dyDescent="0.25">
      <c r="B21" s="106" t="s">
        <v>86</v>
      </c>
      <c r="C21" s="107"/>
      <c r="D21" s="107"/>
      <c r="E21" s="107"/>
      <c r="F21" s="46" t="s">
        <v>8</v>
      </c>
      <c r="G21" s="56" t="s">
        <v>9</v>
      </c>
    </row>
    <row r="22" spans="2:10" s="16" customFormat="1" ht="50.1" customHeight="1" x14ac:dyDescent="0.3">
      <c r="B22" s="115" t="s">
        <v>61</v>
      </c>
      <c r="C22" s="116"/>
      <c r="D22" s="116"/>
      <c r="E22" s="116"/>
      <c r="F22" s="8"/>
      <c r="G22" s="57"/>
    </row>
    <row r="23" spans="2:10" s="16" customFormat="1" ht="35.25" customHeight="1" x14ac:dyDescent="0.25">
      <c r="B23" s="113" t="str">
        <f>IF(B37=TRUE,"Si réponse non, rechercher les motifs, si maintien du refus alors STOP","")</f>
        <v>Si réponse non, rechercher les motifs, si maintien du refus alors STOP</v>
      </c>
      <c r="C23" s="114"/>
      <c r="D23" s="114"/>
      <c r="E23" s="114"/>
      <c r="F23" s="122"/>
      <c r="G23" s="123"/>
      <c r="J23" s="24"/>
    </row>
    <row r="24" spans="2:10" s="16" customFormat="1" ht="28.5" customHeight="1" x14ac:dyDescent="0.25">
      <c r="B24" s="98" t="str">
        <f>IF(B36=TRUE,"Si réponse oui, poursuivre les étapes ci-dessous ","")</f>
        <v/>
      </c>
      <c r="C24" s="99"/>
      <c r="D24" s="99"/>
      <c r="E24" s="99"/>
      <c r="F24" s="122"/>
      <c r="G24" s="123"/>
    </row>
    <row r="25" spans="2:10" s="16" customFormat="1" ht="50.1" customHeight="1" x14ac:dyDescent="0.25">
      <c r="B25" s="117" t="s">
        <v>46</v>
      </c>
      <c r="C25" s="118"/>
      <c r="D25" s="118"/>
      <c r="E25" s="118"/>
      <c r="F25" s="47"/>
      <c r="G25" s="58"/>
    </row>
    <row r="26" spans="2:10" s="16" customFormat="1" ht="60" customHeight="1" x14ac:dyDescent="0.3">
      <c r="B26" s="108" t="s">
        <v>62</v>
      </c>
      <c r="C26" s="109"/>
      <c r="D26" s="109"/>
      <c r="E26" s="109"/>
      <c r="F26" s="47"/>
      <c r="G26" s="59"/>
    </row>
    <row r="27" spans="2:10" s="16" customFormat="1" ht="55.5" customHeight="1" x14ac:dyDescent="0.25">
      <c r="B27" s="113" t="str">
        <f>IF(B38=TRUE,"Si réponse non, proposer un PAAM en niveau 1 avec accompagnement, notamment si le patient poursuit le traitement à la sortie de son hospitalisation","")</f>
        <v/>
      </c>
      <c r="C27" s="114"/>
      <c r="D27" s="114"/>
      <c r="E27" s="114"/>
      <c r="F27" s="51"/>
      <c r="G27" s="60"/>
    </row>
    <row r="28" spans="2:10" s="16" customFormat="1" ht="15.75" x14ac:dyDescent="0.25">
      <c r="B28" s="61"/>
      <c r="C28" s="29"/>
      <c r="D28" s="29"/>
      <c r="E28" s="29"/>
      <c r="G28" s="57"/>
    </row>
    <row r="29" spans="2:10" x14ac:dyDescent="0.25">
      <c r="B29" s="52"/>
      <c r="G29" s="62"/>
    </row>
    <row r="30" spans="2:10" x14ac:dyDescent="0.25">
      <c r="B30" s="52"/>
      <c r="G30" s="62"/>
    </row>
    <row r="31" spans="2:10" x14ac:dyDescent="0.25">
      <c r="B31" s="52"/>
      <c r="G31" s="63"/>
    </row>
    <row r="32" spans="2:10" x14ac:dyDescent="0.25">
      <c r="B32" s="64"/>
      <c r="C32" s="65"/>
      <c r="D32" s="65"/>
      <c r="E32" s="65"/>
      <c r="F32" s="65"/>
      <c r="G32" s="66"/>
    </row>
    <row r="33" spans="1:13" ht="16.5" customHeight="1" x14ac:dyDescent="0.25">
      <c r="A33" s="74"/>
      <c r="B33" s="75"/>
      <c r="C33" s="74"/>
      <c r="D33" s="74"/>
      <c r="E33" s="74"/>
      <c r="F33" s="74"/>
      <c r="G33" s="76"/>
      <c r="H33" s="74"/>
      <c r="I33" s="74"/>
      <c r="J33" s="74"/>
      <c r="K33" s="74"/>
      <c r="L33" s="74"/>
    </row>
    <row r="34" spans="1:13" x14ac:dyDescent="0.25">
      <c r="A34" s="74"/>
      <c r="B34" s="77" t="s">
        <v>35</v>
      </c>
      <c r="C34" s="77"/>
      <c r="D34" s="77"/>
      <c r="E34" s="77"/>
      <c r="F34" s="78">
        <v>1</v>
      </c>
      <c r="G34" s="78">
        <v>2</v>
      </c>
      <c r="H34" s="74"/>
      <c r="I34" s="74"/>
      <c r="J34" s="74"/>
      <c r="K34" s="74"/>
      <c r="L34" s="74"/>
      <c r="M34" s="74"/>
    </row>
    <row r="35" spans="1:13" x14ac:dyDescent="0.25">
      <c r="A35" s="74"/>
      <c r="B35" s="79">
        <v>1</v>
      </c>
      <c r="C35" s="79"/>
      <c r="D35" s="79"/>
      <c r="E35" s="79"/>
      <c r="F35" s="74"/>
      <c r="G35" s="74"/>
      <c r="H35" s="74"/>
      <c r="I35" s="74"/>
      <c r="J35" s="74"/>
      <c r="K35" s="74"/>
      <c r="L35" s="74"/>
      <c r="M35" s="74"/>
    </row>
    <row r="36" spans="1:13" x14ac:dyDescent="0.25">
      <c r="A36" s="74"/>
      <c r="B36" s="74" t="b">
        <v>0</v>
      </c>
      <c r="C36" s="74"/>
      <c r="D36" s="74"/>
      <c r="E36" s="74"/>
      <c r="F36" s="74" t="str">
        <f>IF(B36=TRUE,"&lt;","")</f>
        <v/>
      </c>
      <c r="G36" s="74"/>
      <c r="H36" s="74" t="s">
        <v>57</v>
      </c>
      <c r="I36" s="74"/>
      <c r="J36" s="74"/>
      <c r="K36" s="74"/>
      <c r="L36" s="74"/>
      <c r="M36" s="74"/>
    </row>
    <row r="37" spans="1:13" x14ac:dyDescent="0.25">
      <c r="A37" s="74"/>
      <c r="B37" s="74" t="b">
        <v>1</v>
      </c>
      <c r="C37" s="74"/>
      <c r="D37" s="74"/>
      <c r="E37" s="74"/>
      <c r="F37" s="74"/>
      <c r="G37" s="74" t="str">
        <f>IF(B37=TRUE,"x","")</f>
        <v>x</v>
      </c>
      <c r="H37" s="74" t="s">
        <v>58</v>
      </c>
      <c r="I37" s="74"/>
      <c r="J37" s="74"/>
      <c r="K37" s="74"/>
      <c r="L37" s="74"/>
      <c r="M37" s="74"/>
    </row>
    <row r="38" spans="1:13" x14ac:dyDescent="0.25">
      <c r="A38" s="74"/>
      <c r="B38" s="74" t="b">
        <v>0</v>
      </c>
      <c r="C38" s="74" t="s">
        <v>59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</row>
    <row r="39" spans="1:13" x14ac:dyDescent="0.2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</row>
  </sheetData>
  <mergeCells count="23">
    <mergeCell ref="A1:XFD2"/>
    <mergeCell ref="C8:G8"/>
    <mergeCell ref="C10:G10"/>
    <mergeCell ref="C11:G11"/>
    <mergeCell ref="C9:G9"/>
    <mergeCell ref="K10:L10"/>
    <mergeCell ref="K11:L11"/>
    <mergeCell ref="B26:E26"/>
    <mergeCell ref="C12:G12"/>
    <mergeCell ref="C13:G13"/>
    <mergeCell ref="B23:E23"/>
    <mergeCell ref="B27:E27"/>
    <mergeCell ref="B22:E22"/>
    <mergeCell ref="B25:E25"/>
    <mergeCell ref="B20:G20"/>
    <mergeCell ref="F23:G23"/>
    <mergeCell ref="F24:G24"/>
    <mergeCell ref="K12:L12"/>
    <mergeCell ref="B24:E24"/>
    <mergeCell ref="K13:L13"/>
    <mergeCell ref="B16:G16"/>
    <mergeCell ref="B18:G18"/>
    <mergeCell ref="B21:E21"/>
  </mergeCells>
  <dataValidations count="1">
    <dataValidation type="list" allowBlank="1" showInputMessage="1" showErrorMessage="1" sqref="C8" xr:uid="{B799EF00-9FED-4E3D-B252-492803AB97C0}">
      <formula1>"Madame,Monsieur"</formula1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72" orientation="portrait" r:id="rId1"/>
  <headerFooter differentOddEven="1">
    <oddFooter>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5</xdr:col>
                    <xdr:colOff>428625</xdr:colOff>
                    <xdr:row>24</xdr:row>
                    <xdr:rowOff>85725</xdr:rowOff>
                  </from>
                  <to>
                    <xdr:col>5</xdr:col>
                    <xdr:colOff>742950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95250</xdr:rowOff>
                  </from>
                  <to>
                    <xdr:col>6</xdr:col>
                    <xdr:colOff>523875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5</xdr:col>
                    <xdr:colOff>428625</xdr:colOff>
                    <xdr:row>25</xdr:row>
                    <xdr:rowOff>295275</xdr:rowOff>
                  </from>
                  <to>
                    <xdr:col>5</xdr:col>
                    <xdr:colOff>742950</xdr:colOff>
                    <xdr:row>25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6</xdr:col>
                    <xdr:colOff>247650</xdr:colOff>
                    <xdr:row>25</xdr:row>
                    <xdr:rowOff>285750</xdr:rowOff>
                  </from>
                  <to>
                    <xdr:col>6</xdr:col>
                    <xdr:colOff>561975</xdr:colOff>
                    <xdr:row>25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5</xdr:col>
                    <xdr:colOff>419100</xdr:colOff>
                    <xdr:row>21</xdr:row>
                    <xdr:rowOff>266700</xdr:rowOff>
                  </from>
                  <to>
                    <xdr:col>5</xdr:col>
                    <xdr:colOff>733425</xdr:colOff>
                    <xdr:row>21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6</xdr:col>
                    <xdr:colOff>200025</xdr:colOff>
                    <xdr:row>21</xdr:row>
                    <xdr:rowOff>266700</xdr:rowOff>
                  </from>
                  <to>
                    <xdr:col>6</xdr:col>
                    <xdr:colOff>514350</xdr:colOff>
                    <xdr:row>21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6B0FB-B660-4E2C-85C5-889241954E13}">
  <sheetPr codeName="Feuil3">
    <tabColor rgb="FF00B0F0"/>
  </sheetPr>
  <dimension ref="B1:J21"/>
  <sheetViews>
    <sheetView zoomScaleNormal="100" workbookViewId="0">
      <pane ySplit="4" topLeftCell="A30" activePane="bottomLeft" state="frozen"/>
      <selection pane="bottomLeft" activeCell="F16" sqref="F16:F17"/>
    </sheetView>
  </sheetViews>
  <sheetFormatPr baseColWidth="10" defaultColWidth="11.42578125" defaultRowHeight="15" x14ac:dyDescent="0.25"/>
  <cols>
    <col min="1" max="1" width="7" style="8" customWidth="1"/>
    <col min="2" max="2" width="22.140625" style="8" bestFit="1" customWidth="1"/>
    <col min="3" max="4" width="11.42578125" style="8"/>
    <col min="5" max="5" width="25.5703125" style="8" customWidth="1"/>
    <col min="6" max="8" width="11.42578125" style="8"/>
    <col min="9" max="10" width="0" style="8" hidden="1" customWidth="1"/>
    <col min="11" max="16384" width="11.42578125" style="8"/>
  </cols>
  <sheetData>
    <row r="1" spans="2:10" ht="54" customHeight="1" x14ac:dyDescent="0.25">
      <c r="B1" s="129" t="s">
        <v>63</v>
      </c>
      <c r="C1" s="129"/>
      <c r="D1" s="129"/>
      <c r="E1" s="129"/>
      <c r="F1" s="129"/>
      <c r="G1" s="129"/>
    </row>
    <row r="2" spans="2:10" ht="19.5" customHeight="1" x14ac:dyDescent="0.35">
      <c r="B2" s="14"/>
    </row>
    <row r="3" spans="2:10" ht="13.5" customHeight="1" x14ac:dyDescent="0.25">
      <c r="F3" s="135" t="s">
        <v>7</v>
      </c>
      <c r="G3" s="136"/>
    </row>
    <row r="4" spans="2:10" ht="45" customHeight="1" x14ac:dyDescent="0.25">
      <c r="B4" s="137" t="s">
        <v>77</v>
      </c>
      <c r="C4" s="138"/>
      <c r="D4" s="138"/>
      <c r="E4" s="138"/>
      <c r="F4" s="37" t="s">
        <v>8</v>
      </c>
      <c r="G4" s="38" t="s">
        <v>9</v>
      </c>
    </row>
    <row r="5" spans="2:10" ht="75" customHeight="1" x14ac:dyDescent="0.3">
      <c r="B5" s="130" t="s">
        <v>73</v>
      </c>
      <c r="C5" s="131"/>
      <c r="D5" s="131"/>
      <c r="E5" s="131"/>
      <c r="F5" s="22"/>
      <c r="G5" s="31"/>
      <c r="H5" s="21"/>
      <c r="I5" s="23" t="b">
        <v>0</v>
      </c>
      <c r="J5" s="8" t="b">
        <v>0</v>
      </c>
    </row>
    <row r="6" spans="2:10" ht="75" customHeight="1" x14ac:dyDescent="0.3">
      <c r="B6" s="130" t="s">
        <v>72</v>
      </c>
      <c r="C6" s="131"/>
      <c r="D6" s="131"/>
      <c r="E6" s="131"/>
      <c r="F6" s="22"/>
      <c r="G6" s="31"/>
      <c r="I6" s="23" t="b">
        <v>0</v>
      </c>
      <c r="J6" s="8" t="b">
        <v>0</v>
      </c>
    </row>
    <row r="7" spans="2:10" ht="75" customHeight="1" x14ac:dyDescent="0.3">
      <c r="B7" s="130" t="s">
        <v>74</v>
      </c>
      <c r="C7" s="131"/>
      <c r="D7" s="131"/>
      <c r="E7" s="131"/>
      <c r="F7" s="22"/>
      <c r="G7" s="31"/>
      <c r="I7" s="23" t="b">
        <v>0</v>
      </c>
      <c r="J7" s="8" t="b">
        <v>0</v>
      </c>
    </row>
    <row r="8" spans="2:10" ht="75" customHeight="1" x14ac:dyDescent="0.3">
      <c r="B8" s="132" t="s">
        <v>65</v>
      </c>
      <c r="C8" s="133"/>
      <c r="D8" s="133"/>
      <c r="E8" s="134"/>
      <c r="F8" s="22"/>
      <c r="G8" s="31"/>
      <c r="I8" s="23" t="b">
        <v>0</v>
      </c>
      <c r="J8" s="8" t="b">
        <v>0</v>
      </c>
    </row>
    <row r="9" spans="2:10" ht="75" customHeight="1" x14ac:dyDescent="0.3">
      <c r="B9" s="139" t="s">
        <v>66</v>
      </c>
      <c r="C9" s="140"/>
      <c r="D9" s="140"/>
      <c r="E9" s="140"/>
      <c r="F9" s="22"/>
      <c r="G9" s="31"/>
      <c r="I9" s="23" t="b">
        <v>0</v>
      </c>
      <c r="J9" s="8" t="b">
        <v>0</v>
      </c>
    </row>
    <row r="10" spans="2:10" ht="60" customHeight="1" x14ac:dyDescent="0.3">
      <c r="B10" s="130" t="s">
        <v>64</v>
      </c>
      <c r="C10" s="131"/>
      <c r="D10" s="131"/>
      <c r="E10" s="131"/>
      <c r="F10" s="22"/>
      <c r="G10" s="31"/>
      <c r="I10" s="23" t="b">
        <v>0</v>
      </c>
      <c r="J10" s="8" t="b">
        <v>0</v>
      </c>
    </row>
    <row r="11" spans="2:10" ht="60" customHeight="1" x14ac:dyDescent="0.3">
      <c r="B11" s="130" t="s">
        <v>67</v>
      </c>
      <c r="C11" s="131"/>
      <c r="D11" s="131"/>
      <c r="E11" s="131"/>
      <c r="F11" s="22"/>
      <c r="G11" s="31"/>
      <c r="I11" s="23" t="b">
        <v>0</v>
      </c>
      <c r="J11" s="8" t="b">
        <v>0</v>
      </c>
    </row>
    <row r="12" spans="2:10" ht="60" customHeight="1" x14ac:dyDescent="0.3">
      <c r="B12" s="132" t="s">
        <v>10</v>
      </c>
      <c r="C12" s="133"/>
      <c r="D12" s="133"/>
      <c r="E12" s="134"/>
      <c r="F12" s="80"/>
      <c r="G12" s="31"/>
      <c r="I12" s="23" t="b">
        <v>0</v>
      </c>
      <c r="J12" s="8" t="b">
        <v>0</v>
      </c>
    </row>
    <row r="13" spans="2:10" ht="60" customHeight="1" x14ac:dyDescent="0.3">
      <c r="B13" s="126"/>
      <c r="C13" s="127"/>
      <c r="D13" s="127"/>
      <c r="E13" s="128"/>
      <c r="F13" s="80"/>
      <c r="G13" s="31"/>
      <c r="I13" s="23"/>
    </row>
    <row r="14" spans="2:10" ht="60" customHeight="1" x14ac:dyDescent="0.3">
      <c r="B14" s="126"/>
      <c r="C14" s="127"/>
      <c r="D14" s="127"/>
      <c r="E14" s="128"/>
      <c r="F14" s="32"/>
      <c r="G14" s="33"/>
      <c r="I14" s="23"/>
    </row>
    <row r="15" spans="2:10" ht="60" customHeight="1" x14ac:dyDescent="0.25">
      <c r="B15" s="141" t="s">
        <v>40</v>
      </c>
      <c r="C15" s="142"/>
      <c r="D15" s="142"/>
      <c r="E15" s="142"/>
      <c r="F15" s="142"/>
      <c r="G15" s="143"/>
      <c r="I15" s="23" t="b">
        <v>0</v>
      </c>
      <c r="J15" s="8" t="b">
        <v>0</v>
      </c>
    </row>
    <row r="16" spans="2:10" ht="15" customHeight="1" x14ac:dyDescent="0.25">
      <c r="B16" s="43"/>
      <c r="C16" s="42"/>
      <c r="D16" s="42"/>
      <c r="E16" s="144" t="s">
        <v>34</v>
      </c>
      <c r="F16" s="145">
        <f>COUNTIF(I5:I15,TRUE)</f>
        <v>0</v>
      </c>
      <c r="G16" s="42"/>
    </row>
    <row r="17" spans="2:7" x14ac:dyDescent="0.25">
      <c r="B17" s="43"/>
      <c r="C17" s="42"/>
      <c r="D17" s="42"/>
      <c r="E17" s="144"/>
      <c r="F17" s="145"/>
      <c r="G17" s="42"/>
    </row>
    <row r="19" spans="2:7" x14ac:dyDescent="0.25">
      <c r="B19" s="12"/>
      <c r="C19" s="12"/>
      <c r="D19" s="13"/>
      <c r="E19" s="13"/>
      <c r="F19" s="13"/>
      <c r="G19" s="10"/>
    </row>
    <row r="20" spans="2:7" ht="47.25" customHeight="1" x14ac:dyDescent="0.25">
      <c r="B20" s="146" t="s">
        <v>75</v>
      </c>
      <c r="C20" s="146"/>
      <c r="D20" s="146"/>
      <c r="E20" s="146"/>
      <c r="F20" s="146"/>
      <c r="G20" s="146"/>
    </row>
    <row r="21" spans="2:7" ht="20.25" x14ac:dyDescent="0.25">
      <c r="D21" s="13"/>
      <c r="E21" s="147" t="s">
        <v>76</v>
      </c>
      <c r="F21" s="147"/>
      <c r="G21" s="147"/>
    </row>
  </sheetData>
  <mergeCells count="18">
    <mergeCell ref="B15:G15"/>
    <mergeCell ref="E16:E17"/>
    <mergeCell ref="F16:F17"/>
    <mergeCell ref="B20:G20"/>
    <mergeCell ref="E21:G21"/>
    <mergeCell ref="B14:E14"/>
    <mergeCell ref="B13:E13"/>
    <mergeCell ref="B1:G1"/>
    <mergeCell ref="B11:E11"/>
    <mergeCell ref="B12:E12"/>
    <mergeCell ref="F3:G3"/>
    <mergeCell ref="B5:E5"/>
    <mergeCell ref="B4:E4"/>
    <mergeCell ref="B6:E6"/>
    <mergeCell ref="B7:E7"/>
    <mergeCell ref="B8:E8"/>
    <mergeCell ref="B9:E9"/>
    <mergeCell ref="B10:E10"/>
  </mergeCells>
  <conditionalFormatting sqref="J5">
    <cfRule type="expression" dxfId="25" priority="10">
      <formula>$F5</formula>
    </cfRule>
  </conditionalFormatting>
  <conditionalFormatting sqref="F5">
    <cfRule type="expression" dxfId="24" priority="9">
      <formula>$I5</formula>
    </cfRule>
  </conditionalFormatting>
  <conditionalFormatting sqref="G5">
    <cfRule type="expression" dxfId="23" priority="4">
      <formula>$J5</formula>
    </cfRule>
  </conditionalFormatting>
  <conditionalFormatting sqref="F6:F14">
    <cfRule type="expression" dxfId="22" priority="3">
      <formula>$I6</formula>
    </cfRule>
  </conditionalFormatting>
  <conditionalFormatting sqref="G6:G14">
    <cfRule type="expression" dxfId="21" priority="1">
      <formula>$J6</formula>
    </cfRule>
  </conditionalFormatting>
  <hyperlinks>
    <hyperlink ref="E21" location="'Critères compétences'!A1" display="critères " xr:uid="{8EED0556-D7B8-4CE1-A366-B31E48796B99}"/>
  </hyperlinks>
  <pageMargins left="0.7" right="0.7" top="0.75" bottom="0.75" header="0.3" footer="0.3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285750</xdr:colOff>
                    <xdr:row>4</xdr:row>
                    <xdr:rowOff>0</xdr:rowOff>
                  </from>
                  <to>
                    <xdr:col>5</xdr:col>
                    <xdr:colOff>733425</xdr:colOff>
                    <xdr:row>4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5" name="Check Box 28">
              <controlPr defaultSize="0" autoFill="0" autoLine="0" autoPict="0">
                <anchor moveWithCells="1">
                  <from>
                    <xdr:col>6</xdr:col>
                    <xdr:colOff>285750</xdr:colOff>
                    <xdr:row>4</xdr:row>
                    <xdr:rowOff>0</xdr:rowOff>
                  </from>
                  <to>
                    <xdr:col>6</xdr:col>
                    <xdr:colOff>733425</xdr:colOff>
                    <xdr:row>4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6" name="Check Box 29">
              <controlPr defaultSize="0" autoFill="0" autoLine="0" autoPict="0">
                <anchor moveWithCells="1">
                  <from>
                    <xdr:col>5</xdr:col>
                    <xdr:colOff>285750</xdr:colOff>
                    <xdr:row>5</xdr:row>
                    <xdr:rowOff>0</xdr:rowOff>
                  </from>
                  <to>
                    <xdr:col>5</xdr:col>
                    <xdr:colOff>733425</xdr:colOff>
                    <xdr:row>5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7" name="Check Box 30">
              <controlPr defaultSize="0" autoFill="0" autoLine="0" autoPict="0">
                <anchor moveWithCells="1">
                  <from>
                    <xdr:col>6</xdr:col>
                    <xdr:colOff>285750</xdr:colOff>
                    <xdr:row>5</xdr:row>
                    <xdr:rowOff>0</xdr:rowOff>
                  </from>
                  <to>
                    <xdr:col>6</xdr:col>
                    <xdr:colOff>733425</xdr:colOff>
                    <xdr:row>5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8" name="Check Box 31">
              <controlPr defaultSize="0" autoFill="0" autoLine="0" autoPict="0">
                <anchor moveWithCells="1">
                  <from>
                    <xdr:col>5</xdr:col>
                    <xdr:colOff>285750</xdr:colOff>
                    <xdr:row>6</xdr:row>
                    <xdr:rowOff>0</xdr:rowOff>
                  </from>
                  <to>
                    <xdr:col>5</xdr:col>
                    <xdr:colOff>733425</xdr:colOff>
                    <xdr:row>6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9" name="Check Box 32">
              <controlPr defaultSize="0" autoFill="0" autoLine="0" autoPict="0">
                <anchor moveWithCells="1">
                  <from>
                    <xdr:col>6</xdr:col>
                    <xdr:colOff>285750</xdr:colOff>
                    <xdr:row>6</xdr:row>
                    <xdr:rowOff>0</xdr:rowOff>
                  </from>
                  <to>
                    <xdr:col>6</xdr:col>
                    <xdr:colOff>733425</xdr:colOff>
                    <xdr:row>6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0" name="Check Box 33">
              <controlPr defaultSize="0" autoFill="0" autoLine="0" autoPict="0">
                <anchor moveWithCells="1">
                  <from>
                    <xdr:col>5</xdr:col>
                    <xdr:colOff>285750</xdr:colOff>
                    <xdr:row>7</xdr:row>
                    <xdr:rowOff>0</xdr:rowOff>
                  </from>
                  <to>
                    <xdr:col>5</xdr:col>
                    <xdr:colOff>733425</xdr:colOff>
                    <xdr:row>7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1" name="Check Box 34">
              <controlPr defaultSize="0" autoFill="0" autoLine="0" autoPict="0">
                <anchor moveWithCells="1">
                  <from>
                    <xdr:col>6</xdr:col>
                    <xdr:colOff>285750</xdr:colOff>
                    <xdr:row>7</xdr:row>
                    <xdr:rowOff>0</xdr:rowOff>
                  </from>
                  <to>
                    <xdr:col>6</xdr:col>
                    <xdr:colOff>733425</xdr:colOff>
                    <xdr:row>7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2" name="Check Box 35">
              <controlPr defaultSize="0" autoFill="0" autoLine="0" autoPict="0">
                <anchor moveWithCells="1">
                  <from>
                    <xdr:col>5</xdr:col>
                    <xdr:colOff>285750</xdr:colOff>
                    <xdr:row>8</xdr:row>
                    <xdr:rowOff>0</xdr:rowOff>
                  </from>
                  <to>
                    <xdr:col>5</xdr:col>
                    <xdr:colOff>733425</xdr:colOff>
                    <xdr:row>8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3" name="Check Box 36">
              <controlPr defaultSize="0" autoFill="0" autoLine="0" autoPict="0">
                <anchor moveWithCells="1">
                  <from>
                    <xdr:col>6</xdr:col>
                    <xdr:colOff>285750</xdr:colOff>
                    <xdr:row>8</xdr:row>
                    <xdr:rowOff>0</xdr:rowOff>
                  </from>
                  <to>
                    <xdr:col>6</xdr:col>
                    <xdr:colOff>733425</xdr:colOff>
                    <xdr:row>8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4" name="Check Box 37">
              <controlPr defaultSize="0" autoFill="0" autoLine="0" autoPict="0">
                <anchor moveWithCells="1">
                  <from>
                    <xdr:col>5</xdr:col>
                    <xdr:colOff>285750</xdr:colOff>
                    <xdr:row>9</xdr:row>
                    <xdr:rowOff>0</xdr:rowOff>
                  </from>
                  <to>
                    <xdr:col>5</xdr:col>
                    <xdr:colOff>733425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5" name="Check Box 38">
              <controlPr defaultSize="0" autoFill="0" autoLine="0" autoPict="0">
                <anchor moveWithCells="1">
                  <from>
                    <xdr:col>6</xdr:col>
                    <xdr:colOff>285750</xdr:colOff>
                    <xdr:row>9</xdr:row>
                    <xdr:rowOff>0</xdr:rowOff>
                  </from>
                  <to>
                    <xdr:col>6</xdr:col>
                    <xdr:colOff>733425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6" name="Check Box 39">
              <controlPr defaultSize="0" autoFill="0" autoLine="0" autoPict="0">
                <anchor moveWithCells="1">
                  <from>
                    <xdr:col>5</xdr:col>
                    <xdr:colOff>285750</xdr:colOff>
                    <xdr:row>10</xdr:row>
                    <xdr:rowOff>0</xdr:rowOff>
                  </from>
                  <to>
                    <xdr:col>5</xdr:col>
                    <xdr:colOff>733425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7" name="Check Box 40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0</xdr:rowOff>
                  </from>
                  <to>
                    <xdr:col>6</xdr:col>
                    <xdr:colOff>733425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782F6F05-4226-4588-872B-08EC8FAA6655}">
            <xm:f>NOT(ISERROR(SEARCH($I5,G5)))</xm:f>
            <xm:f>$I5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G5</xm:sqref>
        </x14:conditionalFormatting>
        <x14:conditionalFormatting xmlns:xm="http://schemas.microsoft.com/office/excel/2006/main">
          <x14:cfRule type="containsText" priority="2" operator="containsText" id="{FFA1D458-9EEE-4DCC-800B-4DF0C6328F69}">
            <xm:f>NOT(ISERROR(SEARCH($I6,G6)))</xm:f>
            <xm:f>$I6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G6:G14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3569E-F14B-4566-A8F8-9604357ED0F8}">
  <sheetPr codeName="Feuil4">
    <tabColor rgb="FFFFFF00"/>
  </sheetPr>
  <dimension ref="B1:L31"/>
  <sheetViews>
    <sheetView showGridLines="0" showRuler="0" zoomScaleNormal="100" zoomScaleSheetLayoutView="100" workbookViewId="0">
      <pane ySplit="6" topLeftCell="A9" activePane="bottomLeft" state="frozen"/>
      <selection pane="bottomLeft" activeCell="N11" sqref="N11"/>
    </sheetView>
  </sheetViews>
  <sheetFormatPr baseColWidth="10" defaultColWidth="11.42578125" defaultRowHeight="15" x14ac:dyDescent="0.25"/>
  <cols>
    <col min="1" max="1" width="4.7109375" style="8" customWidth="1"/>
    <col min="2" max="2" width="22.140625" style="8" bestFit="1" customWidth="1"/>
    <col min="3" max="9" width="11.42578125" style="8"/>
    <col min="10" max="10" width="11.42578125" style="23" customWidth="1"/>
    <col min="11" max="11" width="11.42578125" style="11" customWidth="1"/>
    <col min="12" max="16384" width="11.42578125" style="8"/>
  </cols>
  <sheetData>
    <row r="1" spans="2:12" x14ac:dyDescent="0.25">
      <c r="B1" s="149" t="s">
        <v>41</v>
      </c>
      <c r="C1" s="129"/>
      <c r="D1" s="129"/>
      <c r="E1" s="129"/>
      <c r="F1" s="129"/>
      <c r="G1" s="129"/>
      <c r="H1" s="129"/>
    </row>
    <row r="2" spans="2:12" x14ac:dyDescent="0.25">
      <c r="B2" s="129"/>
      <c r="C2" s="129"/>
      <c r="D2" s="129"/>
      <c r="E2" s="129"/>
      <c r="F2" s="129"/>
      <c r="G2" s="129"/>
      <c r="H2" s="129"/>
    </row>
    <row r="3" spans="2:12" x14ac:dyDescent="0.25">
      <c r="B3" s="129"/>
      <c r="C3" s="129"/>
      <c r="D3" s="129"/>
      <c r="E3" s="129"/>
      <c r="F3" s="129"/>
      <c r="G3" s="129"/>
      <c r="H3" s="129"/>
    </row>
    <row r="4" spans="2:12" ht="23.25" customHeight="1" x14ac:dyDescent="0.25"/>
    <row r="5" spans="2:12" ht="23.25" customHeight="1" x14ac:dyDescent="0.25">
      <c r="G5" s="158" t="s">
        <v>7</v>
      </c>
      <c r="H5" s="159"/>
    </row>
    <row r="6" spans="2:12" ht="30" customHeight="1" x14ac:dyDescent="0.25">
      <c r="B6" s="156" t="s">
        <v>78</v>
      </c>
      <c r="C6" s="157"/>
      <c r="D6" s="157"/>
      <c r="E6" s="157"/>
      <c r="F6" s="157"/>
      <c r="G6" s="81" t="s">
        <v>42</v>
      </c>
      <c r="H6" s="40" t="s">
        <v>43</v>
      </c>
    </row>
    <row r="7" spans="2:12" ht="50.25" customHeight="1" x14ac:dyDescent="0.25">
      <c r="B7" s="150" t="s">
        <v>17</v>
      </c>
      <c r="C7" s="151"/>
      <c r="D7" s="151"/>
      <c r="E7" s="151"/>
      <c r="F7" s="152"/>
      <c r="G7" s="82"/>
      <c r="H7" s="82"/>
      <c r="I7" s="74"/>
      <c r="J7" s="85" t="b">
        <v>1</v>
      </c>
      <c r="K7" s="79" t="b">
        <v>0</v>
      </c>
      <c r="L7" s="74"/>
    </row>
    <row r="8" spans="2:12" ht="50.25" customHeight="1" x14ac:dyDescent="0.25">
      <c r="B8" s="150" t="s">
        <v>47</v>
      </c>
      <c r="C8" s="160"/>
      <c r="D8" s="160"/>
      <c r="E8" s="160"/>
      <c r="F8" s="161"/>
      <c r="G8" s="83"/>
      <c r="H8" s="83"/>
      <c r="I8" s="74"/>
      <c r="J8" s="85" t="b">
        <v>1</v>
      </c>
      <c r="K8" s="79" t="b">
        <v>0</v>
      </c>
      <c r="L8" s="74"/>
    </row>
    <row r="9" spans="2:12" ht="50.25" customHeight="1" x14ac:dyDescent="0.25">
      <c r="B9" s="150" t="s">
        <v>48</v>
      </c>
      <c r="C9" s="151"/>
      <c r="D9" s="151"/>
      <c r="E9" s="151"/>
      <c r="F9" s="152"/>
      <c r="G9" s="83"/>
      <c r="H9" s="83"/>
      <c r="I9" s="74"/>
      <c r="J9" s="85" t="b">
        <v>1</v>
      </c>
      <c r="K9" s="79" t="b">
        <v>0</v>
      </c>
      <c r="L9" s="74"/>
    </row>
    <row r="10" spans="2:12" ht="43.15" customHeight="1" x14ac:dyDescent="0.25">
      <c r="B10" s="150" t="s">
        <v>18</v>
      </c>
      <c r="C10" s="151"/>
      <c r="D10" s="151"/>
      <c r="E10" s="151"/>
      <c r="F10" s="152"/>
      <c r="G10" s="83"/>
      <c r="H10" s="83"/>
      <c r="I10" s="74"/>
      <c r="J10" s="85" t="b">
        <v>1</v>
      </c>
      <c r="K10" s="79" t="b">
        <v>0</v>
      </c>
      <c r="L10" s="74"/>
    </row>
    <row r="11" spans="2:12" ht="50.25" customHeight="1" x14ac:dyDescent="0.25">
      <c r="B11" s="150" t="s">
        <v>19</v>
      </c>
      <c r="C11" s="151"/>
      <c r="D11" s="151"/>
      <c r="E11" s="151"/>
      <c r="F11" s="152"/>
      <c r="G11" s="83"/>
      <c r="H11" s="83"/>
      <c r="I11" s="74"/>
      <c r="J11" s="85" t="b">
        <v>1</v>
      </c>
      <c r="K11" s="79" t="b">
        <v>0</v>
      </c>
      <c r="L11" s="74"/>
    </row>
    <row r="12" spans="2:12" ht="99.75" customHeight="1" x14ac:dyDescent="0.25">
      <c r="B12" s="150" t="s">
        <v>20</v>
      </c>
      <c r="C12" s="151"/>
      <c r="D12" s="151"/>
      <c r="E12" s="151"/>
      <c r="F12" s="152"/>
      <c r="G12" s="83"/>
      <c r="H12" s="83"/>
      <c r="I12" s="74"/>
      <c r="J12" s="85" t="b">
        <v>1</v>
      </c>
      <c r="K12" s="79" t="b">
        <v>0</v>
      </c>
      <c r="L12" s="74"/>
    </row>
    <row r="13" spans="2:12" ht="66.75" customHeight="1" x14ac:dyDescent="0.25">
      <c r="B13" s="153" t="s">
        <v>21</v>
      </c>
      <c r="C13" s="154"/>
      <c r="D13" s="154"/>
      <c r="E13" s="154"/>
      <c r="F13" s="155"/>
      <c r="G13" s="84"/>
      <c r="H13" s="84"/>
      <c r="I13" s="74"/>
      <c r="J13" s="85" t="b">
        <v>1</v>
      </c>
      <c r="K13" s="79" t="b">
        <v>0</v>
      </c>
      <c r="L13" s="74"/>
    </row>
    <row r="14" spans="2:12" ht="34.5" customHeight="1" x14ac:dyDescent="0.25">
      <c r="B14" s="48"/>
      <c r="C14" s="48"/>
      <c r="D14" s="48"/>
      <c r="E14" s="49" t="s">
        <v>34</v>
      </c>
      <c r="F14" s="48"/>
      <c r="G14" s="41">
        <f>COUNTIF(J7:J13,TRUE)</f>
        <v>7</v>
      </c>
      <c r="H14" s="48"/>
    </row>
    <row r="15" spans="2:12" ht="12" customHeight="1" x14ac:dyDescent="0.25"/>
    <row r="17" spans="2:8" hidden="1" x14ac:dyDescent="0.25">
      <c r="D17" s="9" t="s">
        <v>3</v>
      </c>
      <c r="E17" s="9" t="s">
        <v>4</v>
      </c>
      <c r="F17" s="9" t="s">
        <v>5</v>
      </c>
      <c r="H17" s="10"/>
    </row>
    <row r="18" spans="2:8" hidden="1" x14ac:dyDescent="0.25">
      <c r="D18" s="11" t="s">
        <v>52</v>
      </c>
      <c r="E18" s="11" t="s">
        <v>53</v>
      </c>
      <c r="F18" s="11" t="s">
        <v>54</v>
      </c>
      <c r="H18" s="10"/>
    </row>
    <row r="19" spans="2:8" hidden="1" x14ac:dyDescent="0.25">
      <c r="B19" s="12" t="s">
        <v>6</v>
      </c>
      <c r="C19" s="12">
        <f>G14</f>
        <v>7</v>
      </c>
      <c r="D19" s="13" t="str">
        <f>IF(AND(C19&gt;=5,C19&lt;=7),"l","")</f>
        <v>l</v>
      </c>
      <c r="E19" s="13" t="str">
        <f>IF(AND(C19&gt;=3,C19&lt;=4),"l","")</f>
        <v/>
      </c>
      <c r="F19" s="13" t="str">
        <f>IF(AND(C19&gt;=0,C19&lt;=2),"l","")</f>
        <v/>
      </c>
      <c r="H19" s="10"/>
    </row>
    <row r="20" spans="2:8" hidden="1" x14ac:dyDescent="0.25">
      <c r="D20" s="13"/>
      <c r="E20" s="13"/>
      <c r="F20" s="13"/>
    </row>
    <row r="21" spans="2:8" hidden="1" x14ac:dyDescent="0.25">
      <c r="D21" s="13"/>
      <c r="E21" s="13"/>
      <c r="F21" s="13"/>
    </row>
    <row r="22" spans="2:8" x14ac:dyDescent="0.25">
      <c r="D22" s="13"/>
      <c r="E22" s="13"/>
      <c r="F22" s="13"/>
    </row>
    <row r="23" spans="2:8" x14ac:dyDescent="0.25">
      <c r="D23" s="13"/>
      <c r="E23" s="13"/>
      <c r="F23" s="13"/>
    </row>
    <row r="24" spans="2:8" x14ac:dyDescent="0.25">
      <c r="D24" s="13"/>
      <c r="E24" s="13"/>
      <c r="F24" s="13"/>
    </row>
    <row r="26" spans="2:8" ht="23.25" x14ac:dyDescent="0.35">
      <c r="B26" s="148" t="str">
        <f>IF(AND(C19&gt;=5,C19&lt;=7),"COMPÉTENCE ÉLEVÉE","")</f>
        <v>COMPÉTENCE ÉLEVÉE</v>
      </c>
      <c r="C26" s="148"/>
      <c r="D26" s="148"/>
      <c r="E26" s="148"/>
      <c r="F26" s="148"/>
      <c r="G26" s="148"/>
      <c r="H26" s="148"/>
    </row>
    <row r="27" spans="2:8" ht="23.25" x14ac:dyDescent="0.35">
      <c r="B27" s="148" t="str">
        <f>IF(AND(C19&gt;=3,C19&lt;=4),"COMPÉTENCE MODÉRÉE","")</f>
        <v/>
      </c>
      <c r="C27" s="148"/>
      <c r="D27" s="148"/>
      <c r="E27" s="148"/>
      <c r="F27" s="148"/>
      <c r="G27" s="148"/>
      <c r="H27" s="148"/>
    </row>
    <row r="28" spans="2:8" ht="23.25" x14ac:dyDescent="0.35">
      <c r="B28" s="148" t="str">
        <f>IF(AND(C19&gt;=0,C19&lt;=2),"COMPÉTENCE FAIBLE","")</f>
        <v/>
      </c>
      <c r="C28" s="148"/>
      <c r="D28" s="148"/>
      <c r="E28" s="148"/>
      <c r="F28" s="148"/>
      <c r="G28" s="148"/>
      <c r="H28" s="148"/>
    </row>
    <row r="31" spans="2:8" x14ac:dyDescent="0.25">
      <c r="E31" s="124"/>
      <c r="F31" s="124"/>
      <c r="G31" s="124"/>
      <c r="H31" s="124"/>
    </row>
  </sheetData>
  <mergeCells count="14">
    <mergeCell ref="E31:H31"/>
    <mergeCell ref="B28:H28"/>
    <mergeCell ref="B27:H27"/>
    <mergeCell ref="B26:H26"/>
    <mergeCell ref="B1:H3"/>
    <mergeCell ref="B7:F7"/>
    <mergeCell ref="B9:F9"/>
    <mergeCell ref="B10:F10"/>
    <mergeCell ref="B13:F13"/>
    <mergeCell ref="B12:F12"/>
    <mergeCell ref="B11:F11"/>
    <mergeCell ref="B6:F6"/>
    <mergeCell ref="G5:H5"/>
    <mergeCell ref="B8:F8"/>
  </mergeCells>
  <conditionalFormatting sqref="G7">
    <cfRule type="expression" dxfId="18" priority="7">
      <formula>$J7</formula>
    </cfRule>
  </conditionalFormatting>
  <conditionalFormatting sqref="G9:G13">
    <cfRule type="expression" dxfId="17" priority="6">
      <formula>$J9</formula>
    </cfRule>
  </conditionalFormatting>
  <conditionalFormatting sqref="H7">
    <cfRule type="expression" dxfId="16" priority="5">
      <formula>$K7</formula>
    </cfRule>
  </conditionalFormatting>
  <conditionalFormatting sqref="H9:H13">
    <cfRule type="expression" dxfId="15" priority="4">
      <formula>$K9</formula>
    </cfRule>
  </conditionalFormatting>
  <conditionalFormatting sqref="G8">
    <cfRule type="expression" dxfId="14" priority="2">
      <formula>$J8</formula>
    </cfRule>
  </conditionalFormatting>
  <conditionalFormatting sqref="H8">
    <cfRule type="expression" dxfId="13" priority="1">
      <formula>$K8</formula>
    </cfRule>
  </conditionalFormatting>
  <pageMargins left="0.7" right="0.7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6</xdr:col>
                    <xdr:colOff>285750</xdr:colOff>
                    <xdr:row>6</xdr:row>
                    <xdr:rowOff>114300</xdr:rowOff>
                  </from>
                  <to>
                    <xdr:col>6</xdr:col>
                    <xdr:colOff>752475</xdr:colOff>
                    <xdr:row>6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285750</xdr:colOff>
                    <xdr:row>6</xdr:row>
                    <xdr:rowOff>114300</xdr:rowOff>
                  </from>
                  <to>
                    <xdr:col>7</xdr:col>
                    <xdr:colOff>752475</xdr:colOff>
                    <xdr:row>6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</xdr:col>
                    <xdr:colOff>285750</xdr:colOff>
                    <xdr:row>8</xdr:row>
                    <xdr:rowOff>114300</xdr:rowOff>
                  </from>
                  <to>
                    <xdr:col>6</xdr:col>
                    <xdr:colOff>752475</xdr:colOff>
                    <xdr:row>8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285750</xdr:colOff>
                    <xdr:row>8</xdr:row>
                    <xdr:rowOff>114300</xdr:rowOff>
                  </from>
                  <to>
                    <xdr:col>7</xdr:col>
                    <xdr:colOff>752475</xdr:colOff>
                    <xdr:row>8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6</xdr:col>
                    <xdr:colOff>285750</xdr:colOff>
                    <xdr:row>9</xdr:row>
                    <xdr:rowOff>114300</xdr:rowOff>
                  </from>
                  <to>
                    <xdr:col>6</xdr:col>
                    <xdr:colOff>752475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7</xdr:col>
                    <xdr:colOff>285750</xdr:colOff>
                    <xdr:row>9</xdr:row>
                    <xdr:rowOff>114300</xdr:rowOff>
                  </from>
                  <to>
                    <xdr:col>7</xdr:col>
                    <xdr:colOff>752475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171450</xdr:rowOff>
                  </from>
                  <to>
                    <xdr:col>6</xdr:col>
                    <xdr:colOff>752475</xdr:colOff>
                    <xdr:row>10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7</xdr:col>
                    <xdr:colOff>285750</xdr:colOff>
                    <xdr:row>10</xdr:row>
                    <xdr:rowOff>180975</xdr:rowOff>
                  </from>
                  <to>
                    <xdr:col>7</xdr:col>
                    <xdr:colOff>752475</xdr:colOff>
                    <xdr:row>10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6</xdr:col>
                    <xdr:colOff>285750</xdr:colOff>
                    <xdr:row>11</xdr:row>
                    <xdr:rowOff>342900</xdr:rowOff>
                  </from>
                  <to>
                    <xdr:col>6</xdr:col>
                    <xdr:colOff>752475</xdr:colOff>
                    <xdr:row>11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7</xdr:col>
                    <xdr:colOff>276225</xdr:colOff>
                    <xdr:row>11</xdr:row>
                    <xdr:rowOff>352425</xdr:rowOff>
                  </from>
                  <to>
                    <xdr:col>7</xdr:col>
                    <xdr:colOff>742950</xdr:colOff>
                    <xdr:row>11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6</xdr:col>
                    <xdr:colOff>304800</xdr:colOff>
                    <xdr:row>11</xdr:row>
                    <xdr:rowOff>1219200</xdr:rowOff>
                  </from>
                  <to>
                    <xdr:col>7</xdr:col>
                    <xdr:colOff>9525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7</xdr:col>
                    <xdr:colOff>285750</xdr:colOff>
                    <xdr:row>11</xdr:row>
                    <xdr:rowOff>1209675</xdr:rowOff>
                  </from>
                  <to>
                    <xdr:col>7</xdr:col>
                    <xdr:colOff>752475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6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7</xdr:row>
                    <xdr:rowOff>171450</xdr:rowOff>
                  </from>
                  <to>
                    <xdr:col>6</xdr:col>
                    <xdr:colOff>600075</xdr:colOff>
                    <xdr:row>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7" name="Check Box 20">
              <controlPr defaultSize="0" autoFill="0" autoLine="0" autoPict="0">
                <anchor moveWithCells="1">
                  <from>
                    <xdr:col>7</xdr:col>
                    <xdr:colOff>285750</xdr:colOff>
                    <xdr:row>7</xdr:row>
                    <xdr:rowOff>190500</xdr:rowOff>
                  </from>
                  <to>
                    <xdr:col>7</xdr:col>
                    <xdr:colOff>590550</xdr:colOff>
                    <xdr:row>7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D0F41-491F-4D30-AB4E-6C82E351F7DB}">
  <sheetPr codeName="Feuil5">
    <tabColor theme="5" tint="0.39997558519241921"/>
  </sheetPr>
  <dimension ref="B2:L26"/>
  <sheetViews>
    <sheetView showGridLines="0" showRuler="0" zoomScaleNormal="100" workbookViewId="0">
      <pane ySplit="5" topLeftCell="A6" activePane="bottomLeft" state="frozen"/>
      <selection pane="bottomLeft" activeCell="O11" sqref="O11"/>
    </sheetView>
  </sheetViews>
  <sheetFormatPr baseColWidth="10" defaultColWidth="11.42578125" defaultRowHeight="15" x14ac:dyDescent="0.25"/>
  <cols>
    <col min="1" max="1" width="4.7109375" style="8" customWidth="1"/>
    <col min="2" max="2" width="22.140625" style="8" bestFit="1" customWidth="1"/>
    <col min="3" max="10" width="11.42578125" style="8"/>
    <col min="11" max="12" width="0" style="23" hidden="1" customWidth="1"/>
    <col min="13" max="16384" width="11.42578125" style="8"/>
  </cols>
  <sheetData>
    <row r="2" spans="2:12" ht="54" customHeight="1" x14ac:dyDescent="0.25">
      <c r="B2" s="149" t="s">
        <v>69</v>
      </c>
      <c r="C2" s="129"/>
      <c r="D2" s="129"/>
      <c r="E2" s="129"/>
      <c r="F2" s="129"/>
      <c r="G2" s="129"/>
      <c r="H2" s="129"/>
      <c r="I2" s="34"/>
    </row>
    <row r="3" spans="2:12" ht="9.75" customHeight="1" x14ac:dyDescent="0.25"/>
    <row r="4" spans="2:12" ht="17.25" customHeight="1" x14ac:dyDescent="0.25">
      <c r="H4" s="162" t="s">
        <v>7</v>
      </c>
      <c r="I4" s="162"/>
    </row>
    <row r="5" spans="2:12" ht="30" customHeight="1" x14ac:dyDescent="0.25">
      <c r="B5" s="156" t="s">
        <v>78</v>
      </c>
      <c r="C5" s="157"/>
      <c r="D5" s="157"/>
      <c r="E5" s="157"/>
      <c r="F5" s="157"/>
      <c r="G5" s="163"/>
      <c r="H5" s="39" t="s">
        <v>42</v>
      </c>
      <c r="I5" s="40" t="s">
        <v>43</v>
      </c>
    </row>
    <row r="6" spans="2:12" ht="50.25" customHeight="1" x14ac:dyDescent="0.25">
      <c r="B6" s="160" t="s">
        <v>22</v>
      </c>
      <c r="C6" s="160"/>
      <c r="D6" s="160"/>
      <c r="E6" s="160"/>
      <c r="F6" s="160"/>
      <c r="G6" s="161"/>
      <c r="H6" s="86"/>
      <c r="I6" s="35"/>
      <c r="K6" s="23" t="b">
        <v>1</v>
      </c>
      <c r="L6" s="23" t="b">
        <v>0</v>
      </c>
    </row>
    <row r="7" spans="2:12" ht="61.5" customHeight="1" x14ac:dyDescent="0.25">
      <c r="B7" s="160" t="s">
        <v>23</v>
      </c>
      <c r="C7" s="160"/>
      <c r="D7" s="160"/>
      <c r="E7" s="160"/>
      <c r="F7" s="160"/>
      <c r="G7" s="161"/>
      <c r="H7" s="86"/>
      <c r="I7" s="35"/>
      <c r="K7" s="23" t="b">
        <v>1</v>
      </c>
      <c r="L7" s="23" t="b">
        <v>0</v>
      </c>
    </row>
    <row r="8" spans="2:12" ht="66.75" customHeight="1" x14ac:dyDescent="0.25">
      <c r="B8" s="160" t="s">
        <v>24</v>
      </c>
      <c r="C8" s="160"/>
      <c r="D8" s="160"/>
      <c r="E8" s="160"/>
      <c r="F8" s="160"/>
      <c r="G8" s="161"/>
      <c r="H8" s="86"/>
      <c r="I8" s="35"/>
      <c r="K8" s="23" t="b">
        <v>0</v>
      </c>
      <c r="L8" s="23" t="b">
        <v>1</v>
      </c>
    </row>
    <row r="9" spans="2:12" ht="73.5" customHeight="1" x14ac:dyDescent="0.25">
      <c r="B9" s="160" t="s">
        <v>25</v>
      </c>
      <c r="C9" s="160"/>
      <c r="D9" s="160"/>
      <c r="E9" s="160"/>
      <c r="F9" s="160"/>
      <c r="G9" s="161"/>
      <c r="H9" s="86"/>
      <c r="I9" s="35"/>
      <c r="K9" s="23" t="b">
        <v>1</v>
      </c>
      <c r="L9" s="23" t="b">
        <v>0</v>
      </c>
    </row>
    <row r="10" spans="2:12" ht="93.75" customHeight="1" x14ac:dyDescent="0.25">
      <c r="B10" s="160" t="s">
        <v>26</v>
      </c>
      <c r="C10" s="160"/>
      <c r="D10" s="160"/>
      <c r="E10" s="160"/>
      <c r="F10" s="160"/>
      <c r="G10" s="161"/>
      <c r="H10" s="86"/>
      <c r="I10" s="35"/>
      <c r="K10" s="23" t="b">
        <v>1</v>
      </c>
      <c r="L10" s="23" t="b">
        <v>0</v>
      </c>
    </row>
    <row r="11" spans="2:12" ht="50.25" customHeight="1" x14ac:dyDescent="0.25">
      <c r="B11" s="160" t="s">
        <v>27</v>
      </c>
      <c r="C11" s="160"/>
      <c r="D11" s="160"/>
      <c r="E11" s="160"/>
      <c r="F11" s="160"/>
      <c r="G11" s="161"/>
      <c r="H11" s="87"/>
      <c r="I11" s="36"/>
      <c r="K11" s="23" t="b">
        <v>1</v>
      </c>
      <c r="L11" s="23" t="b">
        <v>0</v>
      </c>
    </row>
    <row r="12" spans="2:12" hidden="1" x14ac:dyDescent="0.25"/>
    <row r="13" spans="2:12" hidden="1" x14ac:dyDescent="0.25"/>
    <row r="14" spans="2:12" x14ac:dyDescent="0.25">
      <c r="B14" s="50"/>
      <c r="C14" s="50"/>
      <c r="D14" s="50"/>
      <c r="E14" s="50"/>
      <c r="F14" s="144" t="s">
        <v>34</v>
      </c>
      <c r="G14" s="144"/>
      <c r="H14" s="145">
        <f>COUNTIF(K6:K11,TRUE)</f>
        <v>5</v>
      </c>
      <c r="I14" s="50"/>
    </row>
    <row r="15" spans="2:12" ht="23.25" customHeight="1" x14ac:dyDescent="0.25">
      <c r="B15" s="50"/>
      <c r="C15" s="50"/>
      <c r="D15" s="50"/>
      <c r="E15" s="50"/>
      <c r="F15" s="144"/>
      <c r="G15" s="144"/>
      <c r="H15" s="145"/>
      <c r="I15" s="50"/>
    </row>
    <row r="19" spans="2:9" hidden="1" x14ac:dyDescent="0.25">
      <c r="D19" s="9" t="s">
        <v>3</v>
      </c>
      <c r="E19" s="9" t="s">
        <v>4</v>
      </c>
      <c r="F19" s="9" t="s">
        <v>5</v>
      </c>
      <c r="H19" s="10"/>
    </row>
    <row r="20" spans="2:9" hidden="1" x14ac:dyDescent="0.25">
      <c r="D20" s="11">
        <v>0</v>
      </c>
      <c r="E20" s="11" t="s">
        <v>55</v>
      </c>
      <c r="F20" s="11" t="s">
        <v>56</v>
      </c>
      <c r="H20" s="10"/>
    </row>
    <row r="21" spans="2:9" hidden="1" x14ac:dyDescent="0.25">
      <c r="B21" s="12" t="s">
        <v>6</v>
      </c>
      <c r="C21" s="12">
        <f>H14</f>
        <v>5</v>
      </c>
      <c r="D21" s="13" t="str">
        <f>IF(C21=D20,"l","")</f>
        <v/>
      </c>
      <c r="E21" s="13" t="str">
        <f>IF(AND(C21&gt;=1,C21&lt;=2),"l","")</f>
        <v/>
      </c>
      <c r="F21" s="13" t="str">
        <f>IF(C21&gt;=3,"l","")</f>
        <v>l</v>
      </c>
      <c r="H21" s="10"/>
    </row>
    <row r="22" spans="2:9" x14ac:dyDescent="0.25">
      <c r="D22" s="13"/>
      <c r="E22" s="13"/>
      <c r="F22" s="13"/>
    </row>
    <row r="23" spans="2:9" x14ac:dyDescent="0.25">
      <c r="D23" s="13"/>
      <c r="E23" s="13"/>
      <c r="F23" s="13"/>
    </row>
    <row r="24" spans="2:9" ht="23.25" x14ac:dyDescent="0.35">
      <c r="B24" s="148" t="str">
        <f>IF(AND(C21&gt;=1,C21&lt;=2),"MIMINE PROBLÈME D'ADHÉSION","")</f>
        <v/>
      </c>
      <c r="C24" s="148"/>
      <c r="D24" s="148"/>
      <c r="E24" s="148"/>
      <c r="F24" s="148"/>
      <c r="G24" s="148"/>
      <c r="H24" s="148"/>
      <c r="I24" s="148"/>
    </row>
    <row r="25" spans="2:9" ht="23.25" x14ac:dyDescent="0.35">
      <c r="B25" s="148" t="str">
        <f>IF(AND(C21&gt;=3),"MAUVAISE ADHÉSION","")</f>
        <v>MAUVAISE ADHÉSION</v>
      </c>
      <c r="C25" s="148"/>
      <c r="D25" s="148"/>
      <c r="E25" s="148"/>
      <c r="F25" s="148"/>
      <c r="G25" s="148"/>
      <c r="H25" s="148"/>
      <c r="I25" s="148"/>
    </row>
    <row r="26" spans="2:9" ht="23.25" x14ac:dyDescent="0.35">
      <c r="B26" s="148" t="str">
        <f>IF(AND(C21=0),"BONNE ADHÉSION","")</f>
        <v/>
      </c>
      <c r="C26" s="148"/>
      <c r="D26" s="148"/>
      <c r="E26" s="148"/>
      <c r="F26" s="148"/>
      <c r="G26" s="148"/>
      <c r="H26" s="148"/>
      <c r="I26" s="148"/>
    </row>
  </sheetData>
  <mergeCells count="14">
    <mergeCell ref="B26:I26"/>
    <mergeCell ref="B25:I25"/>
    <mergeCell ref="B24:I24"/>
    <mergeCell ref="F14:G15"/>
    <mergeCell ref="H14:H15"/>
    <mergeCell ref="B2:H2"/>
    <mergeCell ref="H4:I4"/>
    <mergeCell ref="B7:G7"/>
    <mergeCell ref="B11:G11"/>
    <mergeCell ref="B10:G10"/>
    <mergeCell ref="B9:G9"/>
    <mergeCell ref="B8:G8"/>
    <mergeCell ref="B5:G5"/>
    <mergeCell ref="B6:G6"/>
  </mergeCells>
  <conditionalFormatting sqref="H6">
    <cfRule type="expression" dxfId="12" priority="4">
      <formula>$K6</formula>
    </cfRule>
  </conditionalFormatting>
  <conditionalFormatting sqref="H7:H11">
    <cfRule type="expression" dxfId="11" priority="3">
      <formula>$K7</formula>
    </cfRule>
  </conditionalFormatting>
  <conditionalFormatting sqref="I6">
    <cfRule type="expression" dxfId="10" priority="2">
      <formula>$L6</formula>
    </cfRule>
  </conditionalFormatting>
  <conditionalFormatting sqref="I7:I11">
    <cfRule type="expression" dxfId="9" priority="1">
      <formula>$L7</formula>
    </cfRule>
  </conditionalFormatting>
  <pageMargins left="0.7" right="0.7" top="0.75" bottom="0.75" header="0.3" footer="0.3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304800</xdr:colOff>
                    <xdr:row>5</xdr:row>
                    <xdr:rowOff>104775</xdr:rowOff>
                  </from>
                  <to>
                    <xdr:col>7</xdr:col>
                    <xdr:colOff>723900</xdr:colOff>
                    <xdr:row>5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8</xdr:col>
                    <xdr:colOff>304800</xdr:colOff>
                    <xdr:row>5</xdr:row>
                    <xdr:rowOff>104775</xdr:rowOff>
                  </from>
                  <to>
                    <xdr:col>8</xdr:col>
                    <xdr:colOff>723900</xdr:colOff>
                    <xdr:row>5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7</xdr:col>
                    <xdr:colOff>304800</xdr:colOff>
                    <xdr:row>6</xdr:row>
                    <xdr:rowOff>104775</xdr:rowOff>
                  </from>
                  <to>
                    <xdr:col>7</xdr:col>
                    <xdr:colOff>723900</xdr:colOff>
                    <xdr:row>6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8</xdr:col>
                    <xdr:colOff>304800</xdr:colOff>
                    <xdr:row>6</xdr:row>
                    <xdr:rowOff>104775</xdr:rowOff>
                  </from>
                  <to>
                    <xdr:col>8</xdr:col>
                    <xdr:colOff>723900</xdr:colOff>
                    <xdr:row>6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7</xdr:col>
                    <xdr:colOff>304800</xdr:colOff>
                    <xdr:row>7</xdr:row>
                    <xdr:rowOff>104775</xdr:rowOff>
                  </from>
                  <to>
                    <xdr:col>7</xdr:col>
                    <xdr:colOff>723900</xdr:colOff>
                    <xdr:row>7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8</xdr:col>
                    <xdr:colOff>304800</xdr:colOff>
                    <xdr:row>7</xdr:row>
                    <xdr:rowOff>104775</xdr:rowOff>
                  </from>
                  <to>
                    <xdr:col>8</xdr:col>
                    <xdr:colOff>723900</xdr:colOff>
                    <xdr:row>7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7</xdr:col>
                    <xdr:colOff>304800</xdr:colOff>
                    <xdr:row>8</xdr:row>
                    <xdr:rowOff>104775</xdr:rowOff>
                  </from>
                  <to>
                    <xdr:col>7</xdr:col>
                    <xdr:colOff>723900</xdr:colOff>
                    <xdr:row>8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8</xdr:col>
                    <xdr:colOff>304800</xdr:colOff>
                    <xdr:row>8</xdr:row>
                    <xdr:rowOff>104775</xdr:rowOff>
                  </from>
                  <to>
                    <xdr:col>8</xdr:col>
                    <xdr:colOff>723900</xdr:colOff>
                    <xdr:row>8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7</xdr:col>
                    <xdr:colOff>304800</xdr:colOff>
                    <xdr:row>9</xdr:row>
                    <xdr:rowOff>104775</xdr:rowOff>
                  </from>
                  <to>
                    <xdr:col>7</xdr:col>
                    <xdr:colOff>723900</xdr:colOff>
                    <xdr:row>9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8</xdr:col>
                    <xdr:colOff>304800</xdr:colOff>
                    <xdr:row>9</xdr:row>
                    <xdr:rowOff>104775</xdr:rowOff>
                  </from>
                  <to>
                    <xdr:col>8</xdr:col>
                    <xdr:colOff>723900</xdr:colOff>
                    <xdr:row>9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7</xdr:col>
                    <xdr:colOff>304800</xdr:colOff>
                    <xdr:row>10</xdr:row>
                    <xdr:rowOff>104775</xdr:rowOff>
                  </from>
                  <to>
                    <xdr:col>7</xdr:col>
                    <xdr:colOff>723900</xdr:colOff>
                    <xdr:row>10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8</xdr:col>
                    <xdr:colOff>304800</xdr:colOff>
                    <xdr:row>10</xdr:row>
                    <xdr:rowOff>104775</xdr:rowOff>
                  </from>
                  <to>
                    <xdr:col>8</xdr:col>
                    <xdr:colOff>723900</xdr:colOff>
                    <xdr:row>10</xdr:row>
                    <xdr:rowOff>619125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A10CF-7753-49FF-9D33-8E7BD1527F9E}">
  <dimension ref="B1:G22"/>
  <sheetViews>
    <sheetView zoomScaleNormal="100" workbookViewId="0">
      <selection activeCell="G6" sqref="G6"/>
    </sheetView>
  </sheetViews>
  <sheetFormatPr baseColWidth="10" defaultRowHeight="15" x14ac:dyDescent="0.25"/>
  <cols>
    <col min="1" max="1" width="4.7109375" style="183" customWidth="1"/>
    <col min="2" max="2" width="28" style="183" customWidth="1"/>
    <col min="3" max="5" width="30.7109375" style="183" customWidth="1"/>
    <col min="6" max="16384" width="11.42578125" style="183"/>
  </cols>
  <sheetData>
    <row r="1" spans="2:7" ht="23.25" customHeight="1" x14ac:dyDescent="0.25">
      <c r="B1" s="181" t="s">
        <v>70</v>
      </c>
      <c r="C1" s="181"/>
      <c r="D1" s="181"/>
      <c r="E1" s="181"/>
      <c r="F1" s="182"/>
      <c r="G1" s="182"/>
    </row>
    <row r="2" spans="2:7" ht="48.75" customHeight="1" x14ac:dyDescent="0.25">
      <c r="B2" s="181"/>
      <c r="C2" s="181"/>
      <c r="D2" s="181"/>
      <c r="E2" s="181"/>
      <c r="F2" s="182"/>
      <c r="G2" s="182"/>
    </row>
    <row r="3" spans="2:7" ht="24" thickBot="1" x14ac:dyDescent="0.3">
      <c r="B3" s="181"/>
      <c r="C3" s="184"/>
      <c r="D3" s="184"/>
      <c r="E3" s="184"/>
    </row>
    <row r="4" spans="2:7" ht="30" x14ac:dyDescent="0.25">
      <c r="B4" s="185" t="s">
        <v>28</v>
      </c>
      <c r="C4" s="186" t="s">
        <v>29</v>
      </c>
      <c r="D4" s="186" t="s">
        <v>30</v>
      </c>
      <c r="E4" s="186" t="s">
        <v>32</v>
      </c>
    </row>
    <row r="5" spans="2:7" ht="86.45" customHeight="1" thickBot="1" x14ac:dyDescent="0.3">
      <c r="B5" s="187"/>
      <c r="C5" s="188" t="s">
        <v>71</v>
      </c>
      <c r="D5" s="188" t="s">
        <v>31</v>
      </c>
      <c r="E5" s="188" t="s">
        <v>33</v>
      </c>
    </row>
    <row r="6" spans="2:7" ht="50.25" customHeight="1" thickTop="1" thickBot="1" x14ac:dyDescent="0.3">
      <c r="B6" s="189" t="s">
        <v>49</v>
      </c>
      <c r="C6" s="178" t="str">
        <f>IF(AND('Critères compétences'!G14&lt;=2,'Critères d''adhésion'!H14&gt;=3),"N0","")</f>
        <v/>
      </c>
      <c r="D6" s="179" t="str">
        <f>IF(AND('Critères compétences'!$G$14&lt;=2,'Critères compétences'!G14&gt;=0,'Critères d''adhésion'!$H$14&gt;=1,'Critères d''adhésion'!$H$14&lt;=2),"N1","")</f>
        <v/>
      </c>
      <c r="E6" s="179" t="str">
        <f>IF(AND('Critères compétences'!G14&lt;=2,'Critères d''adhésion'!H14=0),"N1","")</f>
        <v/>
      </c>
    </row>
    <row r="7" spans="2:7" ht="52.5" customHeight="1" thickBot="1" x14ac:dyDescent="0.3">
      <c r="B7" s="190" t="s">
        <v>50</v>
      </c>
      <c r="C7" s="178" t="str">
        <f>IF(AND('Critères compétences'!G14&lt;=5,'Critères compétences'!G14&gt;=3,'Critères d''adhésion'!H14&gt;=3),"N0","")</f>
        <v/>
      </c>
      <c r="D7" s="180" t="str">
        <f>IF(AND('Critères compétences'!$G$14&gt;=3,'Critères compétences'!$G$14&lt;=5,'Critères d''adhésion'!H14&gt;=1,'Critères d''adhésion'!H14&lt;=2),"N1","")</f>
        <v/>
      </c>
      <c r="E7" s="179" t="str">
        <f>IF(AND('Critères compétences'!G14&lt;=5,'Critères compétences'!G14&gt;=3,'Critères d''adhésion'!H14=0),"N2","")</f>
        <v/>
      </c>
    </row>
    <row r="8" spans="2:7" ht="58.15" customHeight="1" thickBot="1" x14ac:dyDescent="0.3">
      <c r="B8" s="189" t="s">
        <v>51</v>
      </c>
      <c r="C8" s="178" t="str">
        <f>IF(AND('Critères compétences'!G14&lt;=7,'Critères compétences'!G14&gt;=6,'Critères d''adhésion'!H14&gt;=3),"N0","")</f>
        <v>N0</v>
      </c>
      <c r="D8" s="179" t="str">
        <f>IF(AND('Critères compétences'!$G$14&gt;=6,'Critères compétences'!G14&lt;=7,'Critères d''adhésion'!H14&gt;=1,'Critères d''adhésion'!H14&lt;=2),"N2","")</f>
        <v/>
      </c>
      <c r="E8" s="179" t="str">
        <f>IF(AND('Critères compétences'!G14&lt;=7,'Critères compétences'!G14&gt;=6,'Critères d''adhésion'!H14=0),"N2","")</f>
        <v/>
      </c>
    </row>
    <row r="9" spans="2:7" ht="15.75" thickBot="1" x14ac:dyDescent="0.3"/>
    <row r="10" spans="2:7" ht="20.25" x14ac:dyDescent="0.3">
      <c r="B10" s="191" t="s">
        <v>83</v>
      </c>
      <c r="C10" s="192"/>
      <c r="D10" s="192"/>
      <c r="E10" s="193"/>
    </row>
    <row r="11" spans="2:7" ht="18" x14ac:dyDescent="0.25">
      <c r="B11" s="194" t="s">
        <v>80</v>
      </c>
      <c r="C11" s="195"/>
      <c r="D11" s="195"/>
      <c r="E11" s="196"/>
    </row>
    <row r="12" spans="2:7" ht="18" x14ac:dyDescent="0.25">
      <c r="B12" s="194" t="s">
        <v>81</v>
      </c>
      <c r="C12" s="195"/>
      <c r="D12" s="195"/>
      <c r="E12" s="196"/>
    </row>
    <row r="13" spans="2:7" ht="18.75" thickBot="1" x14ac:dyDescent="0.3">
      <c r="B13" s="197" t="s">
        <v>82</v>
      </c>
      <c r="C13" s="198"/>
      <c r="D13" s="198"/>
      <c r="E13" s="199"/>
    </row>
    <row r="14" spans="2:7" x14ac:dyDescent="0.25">
      <c r="B14" s="200"/>
      <c r="C14" s="200"/>
      <c r="D14" s="200"/>
      <c r="E14" s="200"/>
    </row>
    <row r="15" spans="2:7" ht="46.5" customHeight="1" x14ac:dyDescent="0.25">
      <c r="B15" s="201" t="s">
        <v>79</v>
      </c>
      <c r="C15" s="202"/>
      <c r="D15" s="202"/>
      <c r="E15" s="202"/>
    </row>
    <row r="22" spans="3:3" x14ac:dyDescent="0.25">
      <c r="C22" s="183" t="s">
        <v>68</v>
      </c>
    </row>
  </sheetData>
  <mergeCells count="8">
    <mergeCell ref="B4:B5"/>
    <mergeCell ref="B3:E3"/>
    <mergeCell ref="B1:E2"/>
    <mergeCell ref="B15:E15"/>
    <mergeCell ref="B11:E11"/>
    <mergeCell ref="B12:E12"/>
    <mergeCell ref="B13:E13"/>
    <mergeCell ref="B10:E10"/>
  </mergeCells>
  <conditionalFormatting sqref="C7">
    <cfRule type="cellIs" dxfId="8" priority="12" operator="equal">
      <formula>"N0"</formula>
    </cfRule>
  </conditionalFormatting>
  <conditionalFormatting sqref="E6">
    <cfRule type="cellIs" dxfId="7" priority="10" operator="equal">
      <formula>"N1"</formula>
    </cfRule>
  </conditionalFormatting>
  <conditionalFormatting sqref="D7">
    <cfRule type="cellIs" dxfId="6" priority="9" operator="equal">
      <formula>"N1"</formula>
    </cfRule>
  </conditionalFormatting>
  <conditionalFormatting sqref="E8">
    <cfRule type="cellIs" dxfId="5" priority="7" operator="equal">
      <formula>"N2"</formula>
    </cfRule>
  </conditionalFormatting>
  <conditionalFormatting sqref="D6">
    <cfRule type="cellIs" dxfId="4" priority="5" operator="equal">
      <formula>"N1"</formula>
    </cfRule>
  </conditionalFormatting>
  <conditionalFormatting sqref="D8">
    <cfRule type="cellIs" dxfId="3" priority="4" operator="equal">
      <formula>"N2"</formula>
    </cfRule>
  </conditionalFormatting>
  <conditionalFormatting sqref="E7">
    <cfRule type="cellIs" dxfId="2" priority="3" operator="equal">
      <formula>"N2"</formula>
    </cfRule>
  </conditionalFormatting>
  <conditionalFormatting sqref="C6">
    <cfRule type="cellIs" dxfId="1" priority="2" operator="equal">
      <formula>"N0"</formula>
    </cfRule>
  </conditionalFormatting>
  <conditionalFormatting sqref="C8">
    <cfRule type="cellIs" dxfId="0" priority="1" operator="equal">
      <formula>"N0"</formula>
    </cfRule>
  </conditionalFormatting>
  <pageMargins left="0.7" right="0.7" top="0.75" bottom="0.75" header="0.3" footer="0.3"/>
  <pageSetup paperSize="9" scale="95" orientation="landscape" r:id="rId1"/>
  <rowBreaks count="1" manualBreakCount="1">
    <brk id="15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861BB-98EF-42DB-9872-15CA47E2950A}">
  <dimension ref="B15:H25"/>
  <sheetViews>
    <sheetView topLeftCell="A13" workbookViewId="0">
      <selection activeCell="K23" sqref="K23"/>
    </sheetView>
  </sheetViews>
  <sheetFormatPr baseColWidth="10" defaultRowHeight="15" x14ac:dyDescent="0.25"/>
  <sheetData>
    <row r="15" spans="2:8" ht="15" customHeight="1" x14ac:dyDescent="0.25">
      <c r="B15" s="96" t="s">
        <v>88</v>
      </c>
      <c r="C15" s="96"/>
      <c r="D15" s="96"/>
      <c r="E15" s="96"/>
      <c r="F15" s="96"/>
      <c r="G15" s="96"/>
      <c r="H15" s="96"/>
    </row>
    <row r="16" spans="2:8" ht="15" customHeight="1" x14ac:dyDescent="0.25">
      <c r="B16" s="96"/>
      <c r="C16" s="96"/>
      <c r="D16" s="96"/>
      <c r="E16" s="96"/>
      <c r="F16" s="96"/>
      <c r="G16" s="96"/>
      <c r="H16" s="96"/>
    </row>
    <row r="17" spans="2:8" ht="15" customHeight="1" x14ac:dyDescent="0.25">
      <c r="B17" s="96"/>
      <c r="C17" s="96"/>
      <c r="D17" s="96"/>
      <c r="E17" s="96"/>
      <c r="F17" s="96"/>
      <c r="G17" s="96"/>
      <c r="H17" s="96"/>
    </row>
    <row r="19" spans="2:8" ht="145.5" customHeight="1" x14ac:dyDescent="0.25">
      <c r="B19" s="167" t="s">
        <v>89</v>
      </c>
      <c r="C19" s="168"/>
      <c r="D19" s="168"/>
      <c r="E19" s="168"/>
      <c r="F19" s="168"/>
      <c r="G19" s="168"/>
      <c r="H19" s="168"/>
    </row>
    <row r="21" spans="2:8" ht="55.5" customHeight="1" x14ac:dyDescent="0.25">
      <c r="B21" s="164" t="s">
        <v>90</v>
      </c>
      <c r="C21" s="165"/>
      <c r="D21" s="165"/>
      <c r="E21" s="165"/>
      <c r="F21" s="165"/>
      <c r="G21" s="165"/>
      <c r="H21" s="166"/>
    </row>
    <row r="22" spans="2:8" x14ac:dyDescent="0.25">
      <c r="C22" s="88"/>
    </row>
    <row r="23" spans="2:8" ht="48.75" customHeight="1" x14ac:dyDescent="0.25">
      <c r="B23" s="164" t="s">
        <v>91</v>
      </c>
      <c r="C23" s="165"/>
      <c r="D23" s="165"/>
      <c r="E23" s="165"/>
      <c r="F23" s="165"/>
      <c r="G23" s="165"/>
      <c r="H23" s="166"/>
    </row>
    <row r="25" spans="2:8" ht="52.5" customHeight="1" x14ac:dyDescent="0.25">
      <c r="B25" s="164" t="s">
        <v>92</v>
      </c>
      <c r="C25" s="165"/>
      <c r="D25" s="165"/>
      <c r="E25" s="165"/>
      <c r="F25" s="165"/>
      <c r="G25" s="165"/>
      <c r="H25" s="166"/>
    </row>
  </sheetData>
  <mergeCells count="5">
    <mergeCell ref="B23:H23"/>
    <mergeCell ref="B25:H25"/>
    <mergeCell ref="B15:H17"/>
    <mergeCell ref="B19:H19"/>
    <mergeCell ref="B21:H2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31897-C66D-46E2-BF17-DF3CDE6EADBD}">
  <dimension ref="B4:C30"/>
  <sheetViews>
    <sheetView showGridLines="0" topLeftCell="A7" workbookViewId="0">
      <selection activeCell="F7" sqref="F7"/>
    </sheetView>
  </sheetViews>
  <sheetFormatPr baseColWidth="10" defaultRowHeight="15" x14ac:dyDescent="0.25"/>
  <cols>
    <col min="2" max="2" width="48.85546875" customWidth="1"/>
    <col min="3" max="3" width="58.42578125" customWidth="1"/>
  </cols>
  <sheetData>
    <row r="4" spans="2:3" ht="18" x14ac:dyDescent="0.25">
      <c r="B4" s="96" t="s">
        <v>96</v>
      </c>
      <c r="C4" s="96"/>
    </row>
    <row r="5" spans="2:3" ht="15" customHeight="1" thickBot="1" x14ac:dyDescent="0.3">
      <c r="B5" s="169"/>
      <c r="C5" s="169"/>
    </row>
    <row r="6" spans="2:3" ht="15.75" customHeight="1" thickBot="1" x14ac:dyDescent="0.3">
      <c r="B6" s="91" t="s">
        <v>93</v>
      </c>
      <c r="C6" s="92" t="s">
        <v>94</v>
      </c>
    </row>
    <row r="7" spans="2:3" ht="44.25" customHeight="1" x14ac:dyDescent="0.25">
      <c r="B7" s="172"/>
      <c r="C7" s="175" t="s">
        <v>95</v>
      </c>
    </row>
    <row r="8" spans="2:3" x14ac:dyDescent="0.25">
      <c r="B8" s="173"/>
      <c r="C8" s="176"/>
    </row>
    <row r="9" spans="2:3" x14ac:dyDescent="0.25">
      <c r="B9" s="173"/>
      <c r="C9" s="176"/>
    </row>
    <row r="10" spans="2:3" ht="15.75" thickBot="1" x14ac:dyDescent="0.3">
      <c r="B10" s="174"/>
      <c r="C10" s="177"/>
    </row>
    <row r="12" spans="2:3" ht="18" x14ac:dyDescent="0.25">
      <c r="B12" s="96" t="s">
        <v>97</v>
      </c>
      <c r="C12" s="96"/>
    </row>
    <row r="14" spans="2:3" ht="18.75" x14ac:dyDescent="0.3">
      <c r="B14" s="170" t="s">
        <v>98</v>
      </c>
      <c r="C14" s="170"/>
    </row>
    <row r="17" spans="2:3" ht="18.75" thickBot="1" x14ac:dyDescent="0.3">
      <c r="B17" s="96" t="s">
        <v>101</v>
      </c>
      <c r="C17" s="96"/>
    </row>
    <row r="18" spans="2:3" ht="15.75" thickBot="1" x14ac:dyDescent="0.3">
      <c r="B18" s="89" t="s">
        <v>99</v>
      </c>
      <c r="C18" s="90" t="s">
        <v>100</v>
      </c>
    </row>
    <row r="19" spans="2:3" ht="15.75" thickBot="1" x14ac:dyDescent="0.3">
      <c r="B19" s="93"/>
      <c r="C19" s="94"/>
    </row>
    <row r="20" spans="2:3" ht="15.75" thickBot="1" x14ac:dyDescent="0.3">
      <c r="B20" s="93"/>
      <c r="C20" s="94"/>
    </row>
    <row r="21" spans="2:3" ht="15.75" thickBot="1" x14ac:dyDescent="0.3">
      <c r="B21" s="93"/>
      <c r="C21" s="94"/>
    </row>
    <row r="22" spans="2:3" ht="15.75" thickBot="1" x14ac:dyDescent="0.3">
      <c r="B22" s="93"/>
      <c r="C22" s="94"/>
    </row>
    <row r="23" spans="2:3" ht="15.75" thickBot="1" x14ac:dyDescent="0.3">
      <c r="B23" s="93"/>
      <c r="C23" s="94"/>
    </row>
    <row r="29" spans="2:3" ht="18" x14ac:dyDescent="0.25">
      <c r="B29" s="96" t="s">
        <v>102</v>
      </c>
      <c r="C29" s="96"/>
    </row>
    <row r="30" spans="2:3" ht="270" customHeight="1" x14ac:dyDescent="0.25">
      <c r="B30" s="171" t="s">
        <v>103</v>
      </c>
      <c r="C30" s="171"/>
    </row>
  </sheetData>
  <mergeCells count="9">
    <mergeCell ref="B30:C30"/>
    <mergeCell ref="B29:C29"/>
    <mergeCell ref="B7:B10"/>
    <mergeCell ref="C7:C10"/>
    <mergeCell ref="B5:C5"/>
    <mergeCell ref="B4:C4"/>
    <mergeCell ref="B12:C12"/>
    <mergeCell ref="B14:C14"/>
    <mergeCell ref="B17:C1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65F77-BDE2-476D-9824-247EBEA6A324}">
  <sheetPr codeName="Feuil7"/>
  <dimension ref="A1:H22"/>
  <sheetViews>
    <sheetView workbookViewId="0">
      <selection activeCell="H26" sqref="H26"/>
    </sheetView>
  </sheetViews>
  <sheetFormatPr baseColWidth="10" defaultColWidth="11.42578125" defaultRowHeight="15" x14ac:dyDescent="0.25"/>
  <cols>
    <col min="1" max="16384" width="11.42578125" style="8"/>
  </cols>
  <sheetData>
    <row r="1" spans="1:8" x14ac:dyDescent="0.25">
      <c r="B1" s="8" t="s">
        <v>15</v>
      </c>
    </row>
    <row r="3" spans="1:8" x14ac:dyDescent="0.25">
      <c r="A3"/>
      <c r="B3"/>
      <c r="C3" s="3" t="s">
        <v>3</v>
      </c>
      <c r="D3" s="4" t="s">
        <v>4</v>
      </c>
      <c r="E3" s="5" t="s">
        <v>5</v>
      </c>
      <c r="F3"/>
      <c r="G3" s="1" t="s">
        <v>12</v>
      </c>
      <c r="H3"/>
    </row>
    <row r="4" spans="1:8" x14ac:dyDescent="0.25">
      <c r="A4"/>
      <c r="B4"/>
      <c r="C4" s="2">
        <v>6</v>
      </c>
      <c r="D4" s="2" t="s">
        <v>11</v>
      </c>
      <c r="E4" s="2">
        <v>3</v>
      </c>
      <c r="F4"/>
      <c r="G4" s="1" t="s">
        <v>13</v>
      </c>
      <c r="H4"/>
    </row>
    <row r="5" spans="1:8" x14ac:dyDescent="0.25">
      <c r="A5" s="7" t="s">
        <v>6</v>
      </c>
      <c r="B5" s="7">
        <v>6</v>
      </c>
      <c r="C5" s="6" t="str">
        <f>IF(B5=C4,"l","")</f>
        <v>l</v>
      </c>
      <c r="D5" s="6" t="str">
        <f>IF(AND(B5&gt;=4,B5&lt;=5),"l","")</f>
        <v/>
      </c>
      <c r="E5" s="6" t="str">
        <f>IF(B5&lt;=E4,"l","")</f>
        <v/>
      </c>
      <c r="F5"/>
      <c r="G5" s="1" t="s">
        <v>14</v>
      </c>
      <c r="H5"/>
    </row>
    <row r="6" spans="1:8" x14ac:dyDescent="0.25">
      <c r="A6"/>
      <c r="B6">
        <v>5</v>
      </c>
      <c r="C6" s="6"/>
      <c r="D6" s="6"/>
      <c r="E6" s="6"/>
      <c r="F6"/>
      <c r="G6"/>
      <c r="H6"/>
    </row>
    <row r="12" spans="1:8" ht="15.75" x14ac:dyDescent="0.25">
      <c r="H12" s="18"/>
    </row>
    <row r="13" spans="1:8" x14ac:dyDescent="0.25">
      <c r="A13" s="19" t="s">
        <v>16</v>
      </c>
      <c r="B13" s="19"/>
      <c r="C13" s="19"/>
    </row>
    <row r="14" spans="1:8" x14ac:dyDescent="0.25">
      <c r="A14" s="20" t="s">
        <v>1</v>
      </c>
      <c r="B14" s="20" t="s">
        <v>2</v>
      </c>
      <c r="C14" s="19"/>
    </row>
    <row r="15" spans="1:8" x14ac:dyDescent="0.25">
      <c r="A15" s="19" t="b">
        <v>0</v>
      </c>
      <c r="B15" s="19" t="b">
        <v>1</v>
      </c>
      <c r="C15" s="19"/>
    </row>
    <row r="16" spans="1:8" x14ac:dyDescent="0.25">
      <c r="A16" s="19"/>
      <c r="B16" s="19"/>
      <c r="C16" s="19"/>
    </row>
    <row r="19" spans="1:3" x14ac:dyDescent="0.25">
      <c r="A19" s="19"/>
      <c r="B19" s="19"/>
      <c r="C19" s="19"/>
    </row>
    <row r="20" spans="1:3" x14ac:dyDescent="0.25">
      <c r="A20" s="19"/>
      <c r="B20" s="19"/>
      <c r="C20" s="19"/>
    </row>
    <row r="21" spans="1:3" x14ac:dyDescent="0.25">
      <c r="A21" s="19"/>
      <c r="B21" s="19"/>
      <c r="C21" s="19"/>
    </row>
    <row r="22" spans="1:3" x14ac:dyDescent="0.25">
      <c r="A22" s="19"/>
      <c r="B22" s="19"/>
      <c r="C22" s="19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Option Button 1">
              <controlPr defaultSize="0" autoFill="0" autoLine="0" autoPict="0">
                <anchor moveWithCells="1">
                  <from>
                    <xdr:col>7</xdr:col>
                    <xdr:colOff>276225</xdr:colOff>
                    <xdr:row>11</xdr:row>
                    <xdr:rowOff>133350</xdr:rowOff>
                  </from>
                  <to>
                    <xdr:col>7</xdr:col>
                    <xdr:colOff>590550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marques xmlns="80395b27-d838-4d05-8bd0-a016c7c5a764" xsi:nil="true"/>
    <lcf76f155ced4ddcb4097134ff3c332f xmlns="80395b27-d838-4d05-8bd0-a016c7c5a764">
      <Terms xmlns="http://schemas.microsoft.com/office/infopath/2007/PartnerControls"/>
    </lcf76f155ced4ddcb4097134ff3c332f>
    <TaxCatchAll xmlns="f9c5ccbb-ab63-4eae-a239-af544e1f2c2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31163C9E8BD64F95FDF318F9A50114" ma:contentTypeVersion="17" ma:contentTypeDescription="Crée un document." ma:contentTypeScope="" ma:versionID="f890c68fb3c5558c156ed480dc901607">
  <xsd:schema xmlns:xsd="http://www.w3.org/2001/XMLSchema" xmlns:xs="http://www.w3.org/2001/XMLSchema" xmlns:p="http://schemas.microsoft.com/office/2006/metadata/properties" xmlns:ns2="80395b27-d838-4d05-8bd0-a016c7c5a764" xmlns:ns3="f9c5ccbb-ab63-4eae-a239-af544e1f2c22" targetNamespace="http://schemas.microsoft.com/office/2006/metadata/properties" ma:root="true" ma:fieldsID="bedfe84c911c2db8353f01512713f860" ns2:_="" ns3:_="">
    <xsd:import namespace="80395b27-d838-4d05-8bd0-a016c7c5a764"/>
    <xsd:import namespace="f9c5ccbb-ab63-4eae-a239-af544e1f2c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remarque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95b27-d838-4d05-8bd0-a016c7c5a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remarques" ma:index="20" nillable="true" ma:displayName="remarques" ma:format="Dropdown" ma:internalName="remarques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5bc3e82a-65fd-451f-9118-d6a1b9ba84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c5ccbb-ab63-4eae-a239-af544e1f2c2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0191963-461f-4b99-bfe9-d16e6f535441}" ma:internalName="TaxCatchAll" ma:showField="CatchAllData" ma:web="f9c5ccbb-ab63-4eae-a239-af544e1f2c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5F3D09-658C-48FC-BD0C-8E114982EA2B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80395b27-d838-4d05-8bd0-a016c7c5a764"/>
    <ds:schemaRef ds:uri="f9c5ccbb-ab63-4eae-a239-af544e1f2c22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FED4570-36BB-4B3D-A07A-6930F61AEE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395b27-d838-4d05-8bd0-a016c7c5a764"/>
    <ds:schemaRef ds:uri="f9c5ccbb-ab63-4eae-a239-af544e1f2c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0A6B5D-3065-4286-AE75-DCCB00BB91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6</vt:i4>
      </vt:variant>
    </vt:vector>
  </HeadingPairs>
  <TitlesOfParts>
    <vt:vector size="15" baseType="lpstr">
      <vt:lpstr>INTRO</vt:lpstr>
      <vt:lpstr>Souhait patient</vt:lpstr>
      <vt:lpstr>Facteurs de risque patient</vt:lpstr>
      <vt:lpstr>Critères compétences</vt:lpstr>
      <vt:lpstr>Critères d'adhésion</vt:lpstr>
      <vt:lpstr>Niveaux du patient</vt:lpstr>
      <vt:lpstr>Risque médicamenteux</vt:lpstr>
      <vt:lpstr>Processus décisionnel</vt:lpstr>
      <vt:lpstr>Données</vt:lpstr>
      <vt:lpstr>'Critères compétences'!Zone_d_impression</vt:lpstr>
      <vt:lpstr>'Critères d''adhésion'!Zone_d_impression</vt:lpstr>
      <vt:lpstr>'Facteurs de risque patient'!Zone_d_impression</vt:lpstr>
      <vt:lpstr>INTRO!Zone_d_impression</vt:lpstr>
      <vt:lpstr>'Niveaux du patient'!Zone_d_impression</vt:lpstr>
      <vt:lpstr>'Souhait patient'!Zone_d_impression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AYGUL Bora</dc:creator>
  <cp:keywords/>
  <dc:description/>
  <cp:lastModifiedBy>ANNE Marième</cp:lastModifiedBy>
  <cp:revision/>
  <cp:lastPrinted>2022-05-17T15:33:25Z</cp:lastPrinted>
  <dcterms:created xsi:type="dcterms:W3CDTF">2022-03-29T08:12:08Z</dcterms:created>
  <dcterms:modified xsi:type="dcterms:W3CDTF">2022-09-19T13:01:30Z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0x0101006531163C9E8BD64F95FDF318F9A50114</vt:lpwstr>
  </property>
</Properties>
</file>