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66925"/>
  <mc:AlternateContent xmlns:mc="http://schemas.openxmlformats.org/markup-compatibility/2006">
    <mc:Choice Requires="x15">
      <x15ac:absPath xmlns:x15ac="http://schemas.microsoft.com/office/spreadsheetml/2010/11/ac" url="C:\Users\delav\Google Drive\ELODIE\Etudes pharmacie\Internat\Thèse 17012020\Outils\"/>
    </mc:Choice>
  </mc:AlternateContent>
  <xr:revisionPtr revIDLastSave="0" documentId="13_ncr:1_{3FBF87E6-1BEE-400C-A81A-42F8498CF41D}" xr6:coauthVersionLast="36" xr6:coauthVersionMax="45" xr10:uidLastSave="{00000000-0000-0000-0000-000000000000}"/>
  <bookViews>
    <workbookView xWindow="0" yWindow="0" windowWidth="19200" windowHeight="6930" tabRatio="734" xr2:uid="{00000000-000D-0000-FFFF-FFFF00000000}"/>
  </bookViews>
  <sheets>
    <sheet name="Lisez-moi" sheetId="3" r:id="rId1"/>
    <sheet name="Grille" sheetId="2" r:id="rId2"/>
    <sheet name="Synthèse" sheetId="8" r:id="rId3"/>
    <sheet name="Valid données" sheetId="9" state="hidden" r:id="rId4"/>
  </sheets>
  <calcPr calcId="191029"/>
</workbook>
</file>

<file path=xl/calcChain.xml><?xml version="1.0" encoding="utf-8"?>
<calcChain xmlns="http://schemas.openxmlformats.org/spreadsheetml/2006/main">
  <c r="AK52" i="2" l="1"/>
  <c r="AK53" i="2"/>
  <c r="AH104" i="2"/>
  <c r="AK104" i="2" s="1"/>
  <c r="AI104" i="2"/>
  <c r="AJ104" i="2"/>
  <c r="AH107" i="2"/>
  <c r="AI107" i="2"/>
  <c r="AJ107" i="2"/>
  <c r="AH110" i="2"/>
  <c r="AI110" i="2"/>
  <c r="AJ110" i="2"/>
  <c r="AH111" i="2"/>
  <c r="AI111" i="2"/>
  <c r="AJ111" i="2"/>
  <c r="AH112" i="2"/>
  <c r="AI112" i="2"/>
  <c r="AJ112" i="2"/>
  <c r="AH113" i="2"/>
  <c r="AI113" i="2"/>
  <c r="AJ113" i="2"/>
  <c r="AH114" i="2"/>
  <c r="AI114" i="2"/>
  <c r="AJ114" i="2"/>
  <c r="AH115" i="2"/>
  <c r="AI115" i="2"/>
  <c r="AJ115" i="2"/>
  <c r="AH116" i="2"/>
  <c r="AI116" i="2"/>
  <c r="AJ116" i="2"/>
  <c r="AH118" i="2"/>
  <c r="AI118" i="2"/>
  <c r="AJ118" i="2"/>
  <c r="AH121" i="2"/>
  <c r="AI121" i="2"/>
  <c r="AJ121" i="2"/>
  <c r="AH124" i="2"/>
  <c r="AI124" i="2"/>
  <c r="AJ124" i="2"/>
  <c r="AH125" i="2"/>
  <c r="AI125" i="2"/>
  <c r="AJ125" i="2"/>
  <c r="AH126" i="2"/>
  <c r="AK126" i="2" s="1"/>
  <c r="AI126" i="2"/>
  <c r="AJ126" i="2"/>
  <c r="AH127" i="2"/>
  <c r="AI127" i="2"/>
  <c r="AJ127" i="2"/>
  <c r="AH128" i="2"/>
  <c r="AI128" i="2"/>
  <c r="AJ128" i="2"/>
  <c r="AH129" i="2"/>
  <c r="AI129" i="2"/>
  <c r="AJ129" i="2"/>
  <c r="AH130" i="2"/>
  <c r="AI130" i="2"/>
  <c r="AJ130" i="2"/>
  <c r="AH131" i="2"/>
  <c r="AI131" i="2"/>
  <c r="AJ131" i="2"/>
  <c r="AJ103" i="2"/>
  <c r="AI103" i="2"/>
  <c r="AH103" i="2"/>
  <c r="AJ99" i="2"/>
  <c r="AI99" i="2"/>
  <c r="AH99" i="2"/>
  <c r="AJ98" i="2"/>
  <c r="AI98" i="2"/>
  <c r="AH98" i="2"/>
  <c r="AH93" i="2"/>
  <c r="AI93" i="2"/>
  <c r="AJ93" i="2"/>
  <c r="AH94" i="2"/>
  <c r="AI94" i="2"/>
  <c r="AJ94" i="2"/>
  <c r="AH95" i="2"/>
  <c r="AI95" i="2"/>
  <c r="AJ95" i="2"/>
  <c r="AH96" i="2"/>
  <c r="AI96" i="2"/>
  <c r="AJ96" i="2"/>
  <c r="AJ92" i="2"/>
  <c r="AI92" i="2"/>
  <c r="AH92" i="2"/>
  <c r="AH82" i="2"/>
  <c r="AI82" i="2"/>
  <c r="AJ82" i="2"/>
  <c r="AH83" i="2"/>
  <c r="AI83" i="2"/>
  <c r="AJ83" i="2"/>
  <c r="AH84" i="2"/>
  <c r="AI84" i="2"/>
  <c r="AJ84" i="2"/>
  <c r="AH85" i="2"/>
  <c r="AI85" i="2"/>
  <c r="AJ85" i="2"/>
  <c r="AH86" i="2"/>
  <c r="AI86" i="2"/>
  <c r="AJ86" i="2"/>
  <c r="AH87" i="2"/>
  <c r="AI87" i="2"/>
  <c r="AJ87" i="2"/>
  <c r="AH88" i="2"/>
  <c r="AI88" i="2"/>
  <c r="AJ88" i="2"/>
  <c r="AH89" i="2"/>
  <c r="AI89" i="2"/>
  <c r="AJ89" i="2"/>
  <c r="AJ81" i="2"/>
  <c r="AI81" i="2"/>
  <c r="AH81" i="2"/>
  <c r="AH59" i="2"/>
  <c r="AI59" i="2"/>
  <c r="AJ59" i="2"/>
  <c r="AH60" i="2"/>
  <c r="AI60" i="2"/>
  <c r="AJ60" i="2"/>
  <c r="AH61" i="2"/>
  <c r="AI61" i="2"/>
  <c r="AJ61" i="2"/>
  <c r="AH62" i="2"/>
  <c r="AI62" i="2"/>
  <c r="AJ62" i="2"/>
  <c r="AH63" i="2"/>
  <c r="AI63" i="2"/>
  <c r="AJ63" i="2"/>
  <c r="AH64" i="2"/>
  <c r="AI64" i="2"/>
  <c r="AJ64" i="2"/>
  <c r="AH65" i="2"/>
  <c r="AI65" i="2"/>
  <c r="AJ65" i="2"/>
  <c r="AH66" i="2"/>
  <c r="AI66" i="2"/>
  <c r="AJ66" i="2"/>
  <c r="AJ58" i="2"/>
  <c r="AI58" i="2"/>
  <c r="AH58" i="2"/>
  <c r="AJ49" i="2"/>
  <c r="AI49" i="2"/>
  <c r="AH45" i="2"/>
  <c r="AI45" i="2"/>
  <c r="AJ45" i="2"/>
  <c r="AH46" i="2"/>
  <c r="AI46" i="2"/>
  <c r="AJ46" i="2"/>
  <c r="AH47" i="2"/>
  <c r="AI47" i="2"/>
  <c r="AJ47" i="2"/>
  <c r="AH49" i="2"/>
  <c r="AJ44" i="2"/>
  <c r="AI44" i="2"/>
  <c r="AH44" i="2"/>
  <c r="AI36" i="2"/>
  <c r="AI37" i="2"/>
  <c r="AI38" i="2"/>
  <c r="AI35" i="2"/>
  <c r="AJ38" i="2"/>
  <c r="AJ37" i="2"/>
  <c r="AJ36" i="2"/>
  <c r="AJ35" i="2"/>
  <c r="AH36" i="2"/>
  <c r="AH37" i="2"/>
  <c r="AH38" i="2"/>
  <c r="AH35" i="2"/>
  <c r="AJ77" i="2"/>
  <c r="AK107" i="2" l="1"/>
  <c r="AK121" i="2"/>
  <c r="AI77" i="2"/>
  <c r="AK77" i="2" s="1"/>
  <c r="AK76" i="2" s="1"/>
  <c r="AH77" i="2"/>
  <c r="AH15" i="2"/>
  <c r="AK16" i="2"/>
  <c r="AK15" i="2"/>
  <c r="AJ15" i="2"/>
  <c r="AI15" i="2"/>
  <c r="AH32" i="2"/>
  <c r="AK130" i="2"/>
  <c r="AK131" i="2"/>
  <c r="AK129" i="2"/>
  <c r="AK128" i="2"/>
  <c r="AK127" i="2"/>
  <c r="AK125" i="2"/>
  <c r="AK124" i="2"/>
  <c r="AK118" i="2"/>
  <c r="AK116" i="2"/>
  <c r="AK115" i="2"/>
  <c r="AK114" i="2"/>
  <c r="AK113" i="2"/>
  <c r="AK112" i="2"/>
  <c r="AK111" i="2"/>
  <c r="AK110" i="2"/>
  <c r="AK103" i="2"/>
  <c r="AK101" i="2" s="1"/>
  <c r="AK99" i="2"/>
  <c r="AK98" i="2"/>
  <c r="AK96" i="2"/>
  <c r="AK95" i="2"/>
  <c r="AK94" i="2"/>
  <c r="AK93" i="2"/>
  <c r="AK92" i="2"/>
  <c r="AK89" i="2"/>
  <c r="AK88" i="2"/>
  <c r="AK87" i="2"/>
  <c r="AK86" i="2"/>
  <c r="AK85" i="2"/>
  <c r="AK84" i="2"/>
  <c r="AK83" i="2"/>
  <c r="AK82" i="2"/>
  <c r="AK66" i="2"/>
  <c r="AK65" i="2"/>
  <c r="AK64" i="2"/>
  <c r="AK63" i="2"/>
  <c r="AK62" i="2"/>
  <c r="AK61" i="2"/>
  <c r="AK60" i="2"/>
  <c r="AK59" i="2"/>
  <c r="AK58" i="2"/>
  <c r="AK49" i="2"/>
  <c r="AK45" i="2"/>
  <c r="AK46" i="2"/>
  <c r="AK47" i="2"/>
  <c r="AK44" i="2"/>
  <c r="AH41" i="2"/>
  <c r="AK37" i="2"/>
  <c r="AK38" i="2"/>
  <c r="AH74" i="2"/>
  <c r="AH55" i="2"/>
  <c r="AK27" i="2"/>
  <c r="AK36" i="2"/>
  <c r="AK40" i="2" l="1"/>
  <c r="AK120" i="2"/>
  <c r="AK51" i="2"/>
  <c r="AK106" i="2"/>
  <c r="AK81" i="2"/>
  <c r="AK79" i="2" s="1"/>
  <c r="AK35" i="2"/>
  <c r="AK31" i="2" s="1"/>
  <c r="AK69" i="2" l="1"/>
  <c r="AK74" i="2"/>
  <c r="AK55" i="2"/>
  <c r="AK41" i="2"/>
  <c r="E17" i="8" l="1"/>
  <c r="AK29" i="2"/>
  <c r="AK28" i="2"/>
  <c r="AK26" i="2"/>
  <c r="AK25" i="2"/>
  <c r="AK24" i="2"/>
  <c r="AK23" i="2"/>
  <c r="AK22" i="2"/>
  <c r="AK21" i="2"/>
  <c r="AK20" i="2"/>
  <c r="AK19" i="2"/>
  <c r="AK18" i="2"/>
  <c r="AK17" i="2"/>
  <c r="AK8" i="2" l="1"/>
  <c r="E15" i="8" s="1"/>
  <c r="AK13" i="2"/>
  <c r="E6" i="8"/>
  <c r="E28" i="8" s="1"/>
  <c r="E21" i="8"/>
  <c r="E16" i="8"/>
  <c r="E19" i="8"/>
  <c r="E18" i="8"/>
  <c r="E22" i="8"/>
  <c r="E23" i="8"/>
  <c r="E26" i="8"/>
  <c r="E25" i="8"/>
  <c r="E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Elodie Delavoipière</author>
    <author>DELAVOIPIERE ELODIE</author>
  </authors>
  <commentList>
    <comment ref="B11" authorId="0" shapeId="0" xr:uid="{1EC55C80-1D6D-4E4F-9E44-0C0D6D591B30}">
      <text>
        <r>
          <rPr>
            <sz val="9"/>
            <color indexed="81"/>
            <rFont val="Tahoma"/>
            <family val="2"/>
          </rPr>
          <t>un EC = une colonne du tableau</t>
        </r>
      </text>
    </comment>
    <comment ref="B15" authorId="0" shapeId="0" xr:uid="{C7E7E311-CB2B-44B1-AB84-85D0067C62B7}">
      <text>
        <r>
          <rPr>
            <sz val="9"/>
            <color indexed="81"/>
            <rFont val="Tahoma"/>
            <family val="2"/>
          </rPr>
          <t>Critères bleus
=&gt; 2 réponses possibles : Oui ou Non</t>
        </r>
      </text>
    </comment>
    <comment ref="A17" authorId="0" shapeId="0" xr:uid="{2F946FF7-9635-428D-96B6-C39E3FCD83D3}">
      <text>
        <r>
          <rPr>
            <sz val="9"/>
            <color indexed="81"/>
            <rFont val="Tahoma"/>
            <family val="2"/>
          </rPr>
          <t>Critères avec marge orange
=&gt; laisser la case vide si Non applicable</t>
        </r>
      </text>
    </comment>
    <comment ref="C22" authorId="1" shapeId="0" xr:uid="{00000000-0006-0000-0100-000001000000}">
      <text>
        <r>
          <rPr>
            <sz val="9"/>
            <color indexed="81"/>
            <rFont val="Tahoma"/>
            <family val="2"/>
          </rPr>
          <t>L'absence de ces documents dans le dossier pharmacie n'est pas une non-conformité (BPC). Il s'agit cependant de documents fréquemment monitorés : il est recommandé d'en posséder une copie dans le classeur pharmacie.</t>
        </r>
      </text>
    </comment>
    <comment ref="C23" authorId="1" shapeId="0" xr:uid="{00000000-0006-0000-0100-000002000000}">
      <text>
        <r>
          <rPr>
            <sz val="9"/>
            <color indexed="81"/>
            <rFont val="Tahoma"/>
            <family val="2"/>
          </rPr>
          <t>L'absence de ces documents dans le dossier pharmacie n'est pas une non-conformité (BPC). Il s'agit cependant de documents fréquemment monitorés : il est recommandé d'en posséder une copie dans le classeur pharmacie.</t>
        </r>
      </text>
    </comment>
    <comment ref="C24" authorId="1" shapeId="0" xr:uid="{00000000-0006-0000-0100-000003000000}">
      <text>
        <r>
          <rPr>
            <sz val="9"/>
            <color indexed="81"/>
            <rFont val="Tahoma"/>
            <family val="2"/>
          </rPr>
          <t>L'absence de ce document dans le dossier pharmacie n'est pas une non-conformité (BPC). Il s'agit cependant d'un document fréquemment monitoré : il est recommandé d'en posséder une copie dans le classeur pharmacie.</t>
        </r>
      </text>
    </comment>
    <comment ref="B32" authorId="0" shapeId="0" xr:uid="{45760A13-1022-4D69-813E-572F669A8382}">
      <text>
        <r>
          <rPr>
            <sz val="9"/>
            <color indexed="81"/>
            <rFont val="Tahoma"/>
            <family val="2"/>
          </rPr>
          <t>Entre 1 et 5</t>
        </r>
      </text>
    </comment>
    <comment ref="B35" authorId="0" shapeId="0" xr:uid="{368DDA9E-F9FE-4C33-B599-FEBBCCB8454C}">
      <text>
        <r>
          <rPr>
            <sz val="9"/>
            <color indexed="81"/>
            <rFont val="Tahoma"/>
            <family val="2"/>
          </rPr>
          <t>Critères "non bleus"
=&gt; saisir le nombre d'observations conformes</t>
        </r>
      </text>
    </comment>
    <comment ref="B41" authorId="0" shapeId="0" xr:uid="{D4804034-E3BC-4EB5-BCDD-3DA80749E241}">
      <text>
        <r>
          <rPr>
            <sz val="9"/>
            <color indexed="81"/>
            <rFont val="Tahoma"/>
            <family val="2"/>
          </rPr>
          <t>Entre 1 et 5
(Si aucune réception auditée : laisser la case vide)</t>
        </r>
      </text>
    </comment>
    <comment ref="C49" authorId="1" shapeId="0" xr:uid="{00000000-0006-0000-0100-000004000000}">
      <text>
        <r>
          <rPr>
            <sz val="9"/>
            <color indexed="81"/>
            <rFont val="Tahoma"/>
            <family val="2"/>
          </rPr>
          <t>Vérifier que chaque réception est tracée de façon conforme sur les supports de comptabilité</t>
        </r>
      </text>
    </comment>
    <comment ref="B55" authorId="0" shapeId="0" xr:uid="{8FF232F1-7F6D-498B-9A36-ED9422950480}">
      <text>
        <r>
          <rPr>
            <sz val="9"/>
            <color indexed="81"/>
            <rFont val="Tahoma"/>
            <family val="2"/>
          </rPr>
          <t>Entre 1 et 5
(Si aucun certificat audité : laisser la case vide)</t>
        </r>
      </text>
    </comment>
    <comment ref="B73" authorId="0" shapeId="0" xr:uid="{9B57845A-E776-432D-832D-4F1CB56162C1}">
      <text>
        <r>
          <rPr>
            <sz val="9"/>
            <color indexed="81"/>
            <rFont val="Tahoma"/>
            <family val="2"/>
          </rPr>
          <t>un patient = une colonne du tableau
NB : vous pouvez sélectionner un ou plusieurs patient(s) par essai, selon le nombre d'essais que vous souhaitez auditer et selon le temps disponible</t>
        </r>
      </text>
    </comment>
    <comment ref="B74" authorId="0" shapeId="0" xr:uid="{AF4E9047-38D0-4A77-B877-907A4CF32389}">
      <text>
        <r>
          <rPr>
            <b/>
            <sz val="9"/>
            <color indexed="81"/>
            <rFont val="Tahoma"/>
            <family val="2"/>
          </rPr>
          <t>Entre 1 et 5</t>
        </r>
        <r>
          <rPr>
            <sz val="9"/>
            <color indexed="81"/>
            <rFont val="Tahoma"/>
            <family val="2"/>
          </rPr>
          <t xml:space="preserve">
Ex : si vous saisissez "5", alors vous allez auditer pour le même patient :
5 prescriptions
5 préparations (si applicable)
5 dispensations
5 retours (si applicable)</t>
        </r>
      </text>
    </comment>
    <comment ref="B77" authorId="0" shapeId="0" xr:uid="{68703C3B-D224-4BAB-8A60-8CC2397FC6E9}">
      <text>
        <r>
          <rPr>
            <sz val="9"/>
            <color indexed="81"/>
            <rFont val="Tahoma"/>
            <family val="2"/>
          </rPr>
          <t>Critère bleu
=&gt; 2 réponses possibles : Oui ou Non</t>
        </r>
      </text>
    </comment>
    <comment ref="C77" authorId="0" shapeId="0" xr:uid="{491AE270-905A-4290-8D59-402DB7D9A2E4}">
      <text>
        <r>
          <rPr>
            <sz val="9"/>
            <color indexed="81"/>
            <rFont val="Tahoma"/>
            <family val="2"/>
          </rPr>
          <t>Ex. : dans le dossier pharmaceutique ou dans le dossier patient</t>
        </r>
      </text>
    </comment>
    <comment ref="B81" authorId="0" shapeId="0" xr:uid="{6AEC43BB-047E-4145-BA6D-4BC9DC6416CC}">
      <text>
        <r>
          <rPr>
            <sz val="9"/>
            <color indexed="81"/>
            <rFont val="Tahoma"/>
            <family val="2"/>
          </rPr>
          <t>Critères "non bleus"
=&gt; saisir le nombre d'observations conformes</t>
        </r>
      </text>
    </comment>
    <comment ref="A89" authorId="0" shapeId="0" xr:uid="{AF194197-5B42-4F71-A9DC-659755B269E5}">
      <text>
        <r>
          <rPr>
            <sz val="9"/>
            <color indexed="81"/>
            <rFont val="Tahoma"/>
            <family val="2"/>
          </rPr>
          <t>Critères avec marge orange
=&gt; laisser la case vide si Non applicable</t>
        </r>
      </text>
    </comment>
    <comment ref="C98" authorId="1" shapeId="0" xr:uid="{00000000-0006-0000-0100-000005000000}">
      <text>
        <r>
          <rPr>
            <sz val="9"/>
            <color indexed="81"/>
            <rFont val="Tahoma"/>
            <family val="2"/>
          </rPr>
          <t>Vérifier sur la liste des investigateurs dans l'établissement pour cet EC</t>
        </r>
      </text>
    </comment>
    <comment ref="C103" authorId="1" shapeId="0" xr:uid="{00000000-0006-0000-0100-000006000000}">
      <text>
        <r>
          <rPr>
            <sz val="9"/>
            <color indexed="81"/>
            <rFont val="Tahoma"/>
            <family val="2"/>
          </rPr>
          <t>format papier parfois demandé en cas d'audit</t>
        </r>
      </text>
    </comment>
    <comment ref="C104" authorId="1" shapeId="0" xr:uid="{00000000-0006-0000-0100-000007000000}">
      <text>
        <r>
          <rPr>
            <sz val="9"/>
            <color indexed="81"/>
            <rFont val="Tahoma"/>
            <family val="2"/>
          </rPr>
          <t>format papier parfois demandé en cas d'audit</t>
        </r>
      </text>
    </comment>
    <comment ref="C107" authorId="1" shapeId="0" xr:uid="{00000000-0006-0000-0100-000008000000}">
      <text>
        <r>
          <rPr>
            <sz val="9"/>
            <color indexed="81"/>
            <rFont val="Tahoma"/>
            <family val="2"/>
          </rPr>
          <t>en cas d'informatisation, format papier parfois demandé en cas d'audit</t>
        </r>
      </text>
    </comment>
  </commentList>
</comments>
</file>

<file path=xl/sharedStrings.xml><?xml version="1.0" encoding="utf-8"?>
<sst xmlns="http://schemas.openxmlformats.org/spreadsheetml/2006/main" count="213" uniqueCount="177">
  <si>
    <t xml:space="preserve">Guérin A, Tanguay C, Lebel D, Bussières J-F. Création d’une grille d’autoévaluation du soutien pharmaceutique aux essais cliniques. Can J Hosp Pharm. 2012;65(6):450‑7. </t>
  </si>
  <si>
    <t xml:space="preserve">Manuel d’auto-évaluation de Pharmacie hospitalière. Société Française de Pharmacie Clinique. 1998; </t>
  </si>
  <si>
    <t xml:space="preserve">Décision du 24 novembre 2006 fixant les règles de bonnes pratiques cliniques pour les recherches biomédicales portant sur des médicaments à usage humain. </t>
  </si>
  <si>
    <t>Guide professionnel - Activités pharmaceutiques relatives aux essais cliniques de médicaments et de dispositifs médicaux réalisés au sein des établissements de santé. Sous l’égide de la Commission des Pharmaciens de CHU, avec le partenariat de la Société Française de Pharmacie Clinique. 2020;</t>
  </si>
  <si>
    <t>EC = essai clinique</t>
  </si>
  <si>
    <t>PSE = produit de santé expérimental (médicament ou dispositif médical)</t>
  </si>
  <si>
    <t>Préparation des produits expérimentaux</t>
  </si>
  <si>
    <t>Mode d'emploi</t>
  </si>
  <si>
    <t>BPC = Bonnes Pratiques Cliniques</t>
  </si>
  <si>
    <t>PUI = Pharmacie à Usage Intérieur</t>
  </si>
  <si>
    <t>POS = Procédures Opératoires Standardisées</t>
  </si>
  <si>
    <t>A.</t>
  </si>
  <si>
    <t>B.</t>
  </si>
  <si>
    <t>C.</t>
  </si>
  <si>
    <t>D.</t>
  </si>
  <si>
    <t>E.</t>
  </si>
  <si>
    <t>Nom de l'établissement :</t>
  </si>
  <si>
    <t>-</t>
  </si>
  <si>
    <t>Le formulaire d'inclusion est disponible.</t>
  </si>
  <si>
    <t>Dans le cas de traitements attribués, chaque prescription est accompagnée du fax ou mail mentionnant cette attribution.</t>
  </si>
  <si>
    <t>lettre de déclaration de l’essai au pharmacien de l’établissement</t>
  </si>
  <si>
    <t>Documentation générale et réglementaire de l'EC</t>
  </si>
  <si>
    <t>Formulaires de comptabilité</t>
  </si>
  <si>
    <t>Traçabilité des réceptions</t>
  </si>
  <si>
    <t>datées</t>
  </si>
  <si>
    <t>lisibles</t>
  </si>
  <si>
    <t>traçabilité du contrôle de conformité des températures de conservation durant le transport (selon les modalités définies par le promoteur) : courbes d'enregistrement des températures / notifications du contrôle de l’intégrateur temps-température / notifications du contrôle des date et heure limites de réception / notifications du feu vert du promoteur pour l’utilisation des PSE</t>
  </si>
  <si>
    <t>accusé de réception (AR) des UT (selon les modalités définies par le promoteur) : mail / fax / système IxRS (vocal ou web). Cet AR mentionne : date et heure de réception, identité de l'opérateur, état de la réception,  enregistrements de température le cas échéant</t>
  </si>
  <si>
    <t>identification de l'EC (promoteur et code)</t>
  </si>
  <si>
    <t>nom du traitement</t>
  </si>
  <si>
    <t>dosage</t>
  </si>
  <si>
    <t>quantités restant dans les conditionnements</t>
  </si>
  <si>
    <t>date de péremption</t>
  </si>
  <si>
    <t>date de destruction</t>
  </si>
  <si>
    <t>Inclusion</t>
  </si>
  <si>
    <t>Prescription</t>
  </si>
  <si>
    <t>Dispensation</t>
  </si>
  <si>
    <t>Retours</t>
  </si>
  <si>
    <t>date de prescription</t>
  </si>
  <si>
    <t>dénomination du produit prescrit</t>
  </si>
  <si>
    <t>posologie</t>
  </si>
  <si>
    <t>durée de traitement ou nombre d'unités de conditionnement et, le cas échéant, nombre de renouvellements de la prescription</t>
  </si>
  <si>
    <t>sexe du patient</t>
  </si>
  <si>
    <t>nom et prénom du patient</t>
  </si>
  <si>
    <t>n° de cycle ou de visite</t>
  </si>
  <si>
    <t>n° de traitement (le cas échéant)</t>
  </si>
  <si>
    <t>nom de l’EC</t>
  </si>
  <si>
    <t xml:space="preserve">bras de traitement (le cas échéant) </t>
  </si>
  <si>
    <t>date de dispensation</t>
  </si>
  <si>
    <t>dosage du produit dispensé</t>
  </si>
  <si>
    <t>quantité de produit dispensé</t>
  </si>
  <si>
    <t>date de péremption du produit dispensé</t>
  </si>
  <si>
    <t>dénomination du produit dispensé</t>
  </si>
  <si>
    <r>
      <rPr>
        <b/>
        <sz val="10"/>
        <color theme="1"/>
        <rFont val="Calibri"/>
        <family val="2"/>
        <scheme val="minor"/>
      </rPr>
      <t>Chaque dispensation est tracée de façon conforme</t>
    </r>
    <r>
      <rPr>
        <sz val="10"/>
        <color theme="1"/>
        <rFont val="Calibri"/>
        <family val="2"/>
        <scheme val="minor"/>
      </rPr>
      <t>, selon les modalités générales du secteur (définies dans la POS) et spécifiques de l'EC : supports (papier et/ou informatique) de comptabilité globale et/ou nominative.</t>
    </r>
  </si>
  <si>
    <t>date du retour</t>
  </si>
  <si>
    <t>dosage du produit retourné</t>
  </si>
  <si>
    <t>n° de lot et /ou  n° de traitement le cas échéant</t>
  </si>
  <si>
    <t>date de péremption du produit retourné</t>
  </si>
  <si>
    <t>dénomination du produit retourné</t>
  </si>
  <si>
    <r>
      <rPr>
        <b/>
        <sz val="10"/>
        <color theme="1"/>
        <rFont val="Calibri"/>
        <family val="2"/>
        <scheme val="minor"/>
      </rPr>
      <t>Chaque retour est tracé de façon conforme</t>
    </r>
    <r>
      <rPr>
        <sz val="10"/>
        <color theme="1"/>
        <rFont val="Calibri"/>
        <family val="2"/>
        <scheme val="minor"/>
      </rPr>
      <t>, selon les modalités générales du secteur (définies dans la POS) et spécifiques de l'EC : supports (papier et/ou informatique) de comptabilité globale et/ou nominative.</t>
    </r>
  </si>
  <si>
    <t>Avant-propos</t>
  </si>
  <si>
    <t>Cette grille doit impérativement être enregistrée au format Excel.</t>
  </si>
  <si>
    <r>
      <t xml:space="preserve">Cet outil s'adresse au </t>
    </r>
    <r>
      <rPr>
        <b/>
        <sz val="11"/>
        <color theme="1"/>
        <rFont val="Calibri"/>
        <family val="2"/>
        <scheme val="minor"/>
      </rPr>
      <t>secteur essais cliniques de la PUI.</t>
    </r>
  </si>
  <si>
    <t>Audit des dossiers pharmaceutiques des essais cliniques</t>
  </si>
  <si>
    <r>
      <rPr>
        <b/>
        <sz val="10"/>
        <color theme="1"/>
        <rFont val="Calibri"/>
        <family val="2"/>
        <scheme val="minor"/>
      </rPr>
      <t>Pour chaque réception, la traçabilité de l’entrée en stock est conforme</t>
    </r>
    <r>
      <rPr>
        <sz val="10"/>
        <color theme="1"/>
        <rFont val="Calibri"/>
        <family val="2"/>
        <scheme val="minor"/>
      </rPr>
      <t>, selon les modalités générales du secteur (définies dans la POS) et spécifiques de l'EC : supports (papier et/ou informatique) de comptabilité globale.</t>
    </r>
  </si>
  <si>
    <t>AMM = Autorisation de Mise sur le Marché</t>
  </si>
  <si>
    <t>ANSM = Agence Nationale de Sécurité du Médicament et des produits de santé</t>
  </si>
  <si>
    <t>CPP = Comité de Protection des Personnes</t>
  </si>
  <si>
    <t>UT = unité de traitement</t>
  </si>
  <si>
    <t>DM = dispositif médical</t>
  </si>
  <si>
    <t>CE (marquage) = "Conformité Européenne"</t>
  </si>
  <si>
    <r>
      <rPr>
        <sz val="14"/>
        <color theme="1"/>
        <rFont val="Calibri"/>
        <family val="2"/>
        <scheme val="minor"/>
      </rPr>
      <t xml:space="preserve">Les dossiers audités peuvent être des </t>
    </r>
    <r>
      <rPr>
        <b/>
        <sz val="14"/>
        <color theme="1"/>
        <rFont val="Calibri"/>
        <family val="2"/>
        <scheme val="minor"/>
      </rPr>
      <t>dossiers papiers et/ou informatisés</t>
    </r>
    <r>
      <rPr>
        <sz val="14"/>
        <color theme="1"/>
        <rFont val="Calibri"/>
        <family val="2"/>
        <scheme val="minor"/>
      </rPr>
      <t>, selon les modalités définies dans le secteur EC de la PUI.</t>
    </r>
  </si>
  <si>
    <r>
      <t xml:space="preserve">Il s'agit d'un audit de traçabilité sur les </t>
    </r>
    <r>
      <rPr>
        <b/>
        <sz val="14"/>
        <color theme="1"/>
        <rFont val="Calibri"/>
        <family val="2"/>
        <scheme val="minor"/>
      </rPr>
      <t>dossiers pharmaceutiques et/ou classeurs pharmacie des EC.</t>
    </r>
  </si>
  <si>
    <t>Partie I : Documentation générale et comptabilité globale</t>
  </si>
  <si>
    <t>Partie II : Ordonnances et comptabilité nominative</t>
  </si>
  <si>
    <t>Sélectionnez 10 à 30 patients avec au moins 1 dispensation, si possible parmi au moins 3 essais différents (dont des essais avec préparations si applicable).</t>
  </si>
  <si>
    <t>Dossier n°</t>
  </si>
  <si>
    <t>Identification de l'essai clinique (nom/n° interne/n° EUDRACT…)</t>
  </si>
  <si>
    <t>O = Oui</t>
  </si>
  <si>
    <t>N = Non</t>
  </si>
  <si>
    <t>Identification du patient (n° d'inclusion/initiales...)</t>
  </si>
  <si>
    <t>Conformité (%)</t>
  </si>
  <si>
    <t>Niveau de conformité</t>
  </si>
  <si>
    <t>Pourcentage de conformité globale :</t>
  </si>
  <si>
    <t>&gt;&gt; Pourcentage de conformité globale :</t>
  </si>
  <si>
    <t>Vous pouvez compléter cet audit en plusieurs fois si vous le souhaitez.</t>
  </si>
  <si>
    <t>Pour commencer l'audit, cliquez sur l'onglet "Grille"</t>
  </si>
  <si>
    <r>
      <rPr>
        <sz val="11"/>
        <color theme="1"/>
        <rFont val="Calibri"/>
        <family val="2"/>
        <scheme val="minor"/>
      </rPr>
      <t xml:space="preserve">Les dossiers audités peuvent être des </t>
    </r>
    <r>
      <rPr>
        <b/>
        <sz val="11"/>
        <color theme="1"/>
        <rFont val="Calibri"/>
        <family val="2"/>
        <scheme val="minor"/>
      </rPr>
      <t>dossiers papiers et/ou informatisés</t>
    </r>
    <r>
      <rPr>
        <sz val="11"/>
        <color theme="1"/>
        <rFont val="Calibri"/>
        <family val="2"/>
        <scheme val="minor"/>
      </rPr>
      <t>, selon les modalités définies dans le secteur EC de la PUI.</t>
    </r>
  </si>
  <si>
    <r>
      <t xml:space="preserve">Il s'agit d'un audit rétrospectif de traçabilité sur les </t>
    </r>
    <r>
      <rPr>
        <b/>
        <sz val="11"/>
        <color theme="1"/>
        <rFont val="Calibri"/>
        <family val="2"/>
        <scheme val="minor"/>
      </rPr>
      <t>dossiers pharmaceutiques et/ou classeurs pharmacie des EC.</t>
    </r>
  </si>
  <si>
    <t>brochure(s) investigateur(s) (pour chaque médicament sans AMM ou DM sans marquage CE)</t>
  </si>
  <si>
    <t>Résumé(s) des Caractéristiques du Produit (pour chaque médicament avec AMM)</t>
  </si>
  <si>
    <t>Pour les EC avec retours au promoteur, les formulaires de retour sont disponibles.</t>
  </si>
  <si>
    <t>avis favorable(s) du CPP : initial (pour tout EC) ± modification(s) substantielle(s) (si applicable)</t>
  </si>
  <si>
    <t>certificat de marquage CE, déclaration de conformité et notice d’emploi (pour chaque DM marqué CE)</t>
  </si>
  <si>
    <t>attestation d’assurance du promoteur valide (date de fin de validité postérieure à la date de l'audit)</t>
  </si>
  <si>
    <t>Traçabilité des destructions et des retours au promoteur</t>
  </si>
  <si>
    <t>Grilles élaborées à partir des outils "Médieval" de l'OMéDIT PACA - Corse</t>
  </si>
  <si>
    <t>Nombre d'observations par patient</t>
  </si>
  <si>
    <r>
      <t xml:space="preserve">À droite de la grille, le </t>
    </r>
    <r>
      <rPr>
        <b/>
        <sz val="11"/>
        <color theme="1"/>
        <rFont val="Calibri"/>
        <family val="2"/>
        <scheme val="minor"/>
      </rPr>
      <t>pourcentage de conformité total par critère</t>
    </r>
    <r>
      <rPr>
        <sz val="11"/>
        <color theme="1"/>
        <rFont val="Calibri"/>
        <family val="2"/>
        <scheme val="minor"/>
      </rPr>
      <t xml:space="preserve"> est calculé automatiquement.</t>
    </r>
  </si>
  <si>
    <r>
      <rPr>
        <b/>
        <sz val="14"/>
        <color theme="7" tint="-0.499984740745262"/>
        <rFont val="Calibri"/>
        <family val="2"/>
        <scheme val="minor"/>
      </rPr>
      <t>L'onglet "Synthèse"</t>
    </r>
    <r>
      <rPr>
        <sz val="14"/>
        <color theme="1"/>
        <rFont val="Calibri"/>
        <family val="2"/>
        <scheme val="minor"/>
      </rPr>
      <t xml:space="preserve"> </t>
    </r>
    <r>
      <rPr>
        <sz val="11"/>
        <color theme="1"/>
        <rFont val="Calibri"/>
        <family val="2"/>
        <scheme val="minor"/>
      </rPr>
      <t>vous propose une analyse de vos résultats à travers le pourcentage de conformité de votre processus.</t>
    </r>
  </si>
  <si>
    <t>protocole et résumé dans leur dernière version en vigueur</t>
  </si>
  <si>
    <t>accusé(s) de réception de la (des) brochure(s) investigateur(s) signé(s) par le pharmacien (si demandé par le promoteur, pour chaque médicament sans AMM ou DM sans marquage CE)</t>
  </si>
  <si>
    <t>autorisation(s) de l’ANSM : autorisation d'essai clinique (pour tout EC) ± autorisation(s) de modification(s) substantielle(s) (si applicable)</t>
  </si>
  <si>
    <t>convention et grille financière (partie concernant la PUI)</t>
  </si>
  <si>
    <t>liste de délégation des tâches au pharmacien par l'investigateur</t>
  </si>
  <si>
    <t>comptes-rendus de monitoring à jour (format papier ou numérique)</t>
  </si>
  <si>
    <t>attestation de formation du pharmacien responsable des essais cliniques à la dernière version du protocole en vigueur</t>
  </si>
  <si>
    <t>fiche synthèse (ou résumé) élaborée par la PUI investigatrice, décrivant les spécificités des modalités organisationnelles et/ou de gestion des PSE dans cet EC</t>
  </si>
  <si>
    <r>
      <t xml:space="preserve">manuel pharmacie (si préparation de PSE à la PUI) - </t>
    </r>
    <r>
      <rPr>
        <i/>
        <sz val="10"/>
        <rFont val="Calibri"/>
        <family val="2"/>
        <scheme val="minor"/>
      </rPr>
      <t>Non obligatoire mais fortement recommandé</t>
    </r>
  </si>
  <si>
    <t>Chacun des documents suivants est disponible (n°1 à 15) :</t>
  </si>
  <si>
    <t>Sélectionnez 10 à 30 EC à auditer, comprenant au moins 1 réception de PSE et, si possible, au moins 1 destruction ou 1 retour au promoteur.</t>
  </si>
  <si>
    <t>pour les médicaments : certificats de libération des lots livrés (un certificat par lot suffit, si plusieurs réceptions d'un même lot)
pour les DM : déclaration de conformité à jour, ou conformité aux exigences essentielles confirmée par le laboratoire qui le commercialise</t>
  </si>
  <si>
    <t>traçabilité (papier ou informatique) de la transmission au promoteur de cet AR complété après réception : mail archivé / rapport de transmission de fax / confirmation du système IxRS</t>
  </si>
  <si>
    <t>Pour les EC avec mise en destruction sur site, les certificats de mise en destruction sont disponibles.</t>
  </si>
  <si>
    <t>n° de lot et/ou n° de traitement et/ou n° d'identification du patient</t>
  </si>
  <si>
    <t>raison de la destruction (retours patient, périmés, non conformités, fin d’essai...)</t>
  </si>
  <si>
    <t>nom, qualité et signature (manuscrite ou électronique) de l'opérateur</t>
  </si>
  <si>
    <t>Pour les EC avec destructions sur site, les certificats de mise en destruction indiquent lisiblement les mentions suivantes (n°27 à 35) :</t>
  </si>
  <si>
    <t>nom et signature (manuscrite ou électronique) du prescripteur</t>
  </si>
  <si>
    <t>âge ou date de naissance du patient</t>
  </si>
  <si>
    <t>taille et poids du patient ou surface corporelle (si nécessaire)</t>
  </si>
  <si>
    <t>Chaque ordonnance indique lisiblement les mentions réglementaires (article R5132-3 du CSP) (n°37 à 45) :</t>
  </si>
  <si>
    <t>n° d’inclusion du patient</t>
  </si>
  <si>
    <r>
      <rPr>
        <b/>
        <sz val="10"/>
        <color theme="1"/>
        <rFont val="Calibri"/>
        <family val="2"/>
        <scheme val="minor"/>
      </rPr>
      <t xml:space="preserve">Pour chaque prescription, le prescripteur est autorisé à prescrire dans cet EC </t>
    </r>
    <r>
      <rPr>
        <sz val="10"/>
        <color theme="1"/>
        <rFont val="Calibri"/>
        <family val="2"/>
        <scheme val="minor"/>
      </rPr>
      <t>(investigateur ou co-investigateur).</t>
    </r>
  </si>
  <si>
    <t>Chaque ordonnance indique lisiblement les mentions suivantes requises par le protocole de l'EC (n°46 à 50) :</t>
  </si>
  <si>
    <t>fiche de fabrication (format papier ou numérique)</t>
  </si>
  <si>
    <t>exemplaire d'étiquette (format papier ou numérique)</t>
  </si>
  <si>
    <r>
      <t>Pour chaque dispensation, l'ordonnance originale est disponible (et non la photocopie)</t>
    </r>
    <r>
      <rPr>
        <sz val="10"/>
        <color theme="1"/>
        <rFont val="Calibri"/>
        <family val="2"/>
        <scheme val="minor"/>
      </rPr>
      <t xml:space="preserve"> (non applicable en cas de prescription informatisée)</t>
    </r>
  </si>
  <si>
    <t>Pour chaque préparation de produit expérimental, les documents suivants sont complétés et archivés (n°53 et 54) :</t>
  </si>
  <si>
    <t>nom et signature (manuscrite ou électronique) ou intiales du dispensateur</t>
  </si>
  <si>
    <t>n° de lot (et n° de traitement le cas échéant)</t>
  </si>
  <si>
    <t>calcul de l'observance (le cas échéant)</t>
  </si>
  <si>
    <t>Chaque retour tracé sur les supports de comptabilité indique lisiblement les mentions suivantes (n°65 à 72) :</t>
  </si>
  <si>
    <r>
      <rPr>
        <b/>
        <sz val="11"/>
        <color theme="1"/>
        <rFont val="Calibri"/>
        <family val="2"/>
        <scheme val="minor"/>
      </rPr>
      <t>O = Oui</t>
    </r>
    <r>
      <rPr>
        <sz val="11"/>
        <color theme="1"/>
        <rFont val="Calibri"/>
        <family val="2"/>
        <scheme val="minor"/>
      </rPr>
      <t xml:space="preserve"> = correspond toujours au respect des Bonnes Pratiques</t>
    </r>
  </si>
  <si>
    <r>
      <rPr>
        <b/>
        <sz val="11"/>
        <color theme="1"/>
        <rFont val="Calibri"/>
        <family val="2"/>
        <scheme val="minor"/>
      </rPr>
      <t>N = Non</t>
    </r>
    <r>
      <rPr>
        <sz val="11"/>
        <color theme="1"/>
        <rFont val="Calibri"/>
        <family val="2"/>
        <scheme val="minor"/>
      </rPr>
      <t xml:space="preserve"> = signifie un écart à ces exigences</t>
    </r>
  </si>
  <si>
    <t>Nombre de réceptions auditées par essai</t>
  </si>
  <si>
    <t>Pour chaque réception, les documents suivants sont archivés (n°20 à 23) :</t>
  </si>
  <si>
    <t>Nombre de certificats de mise en destruction audités par essai</t>
  </si>
  <si>
    <t>O</t>
  </si>
  <si>
    <t>N</t>
  </si>
  <si>
    <t>Pour autres critères :</t>
  </si>
  <si>
    <t>saisir le nombre d'observations conformes</t>
  </si>
  <si>
    <r>
      <t xml:space="preserve">- Saisir le </t>
    </r>
    <r>
      <rPr>
        <b/>
        <sz val="11"/>
        <color theme="1"/>
        <rFont val="Calibri"/>
        <family val="2"/>
        <scheme val="minor"/>
      </rPr>
      <t xml:space="preserve">nombre d'observations conformes </t>
    </r>
    <r>
      <rPr>
        <sz val="11"/>
        <color theme="1"/>
        <rFont val="Calibri"/>
        <family val="2"/>
        <scheme val="minor"/>
      </rPr>
      <t>pour chaque critère</t>
    </r>
  </si>
  <si>
    <t>(1)</t>
  </si>
  <si>
    <t>(2)</t>
  </si>
  <si>
    <t>Zone 4</t>
  </si>
  <si>
    <t>Zone 3</t>
  </si>
  <si>
    <t>Zone 2</t>
  </si>
  <si>
    <t>Zone 1</t>
  </si>
  <si>
    <r>
      <t xml:space="preserve">Vous pouvez obtenir un état des lieux </t>
    </r>
    <r>
      <rPr>
        <b/>
        <sz val="11"/>
        <color theme="1"/>
        <rFont val="Calibri"/>
        <family val="2"/>
        <scheme val="minor"/>
      </rPr>
      <t>par service</t>
    </r>
    <r>
      <rPr>
        <sz val="11"/>
        <color theme="1"/>
        <rFont val="Calibri"/>
        <family val="2"/>
        <scheme val="minor"/>
      </rPr>
      <t>, en réalisant un audit par service.</t>
    </r>
  </si>
  <si>
    <t>Nombre de formulaires (=pages) audités par essai</t>
  </si>
  <si>
    <r>
      <t xml:space="preserve">Pour les critères numérotés en bleu </t>
    </r>
    <r>
      <rPr>
        <sz val="11"/>
        <color theme="1"/>
        <rFont val="Calibri"/>
        <family val="2"/>
        <scheme val="minor"/>
      </rPr>
      <t xml:space="preserve">(ex : critère 36 ci-contre) </t>
    </r>
    <r>
      <rPr>
        <b/>
        <sz val="11"/>
        <color theme="1"/>
        <rFont val="Calibri"/>
        <family val="2"/>
        <scheme val="minor"/>
      </rPr>
      <t>: 2 réponses possibles :</t>
    </r>
  </si>
  <si>
    <r>
      <t xml:space="preserve">Pour les autres critères, il est conseillé de </t>
    </r>
    <r>
      <rPr>
        <sz val="11"/>
        <color theme="1"/>
        <rFont val="Calibri"/>
        <family val="2"/>
        <scheme val="minor"/>
      </rPr>
      <t xml:space="preserve">réaliser </t>
    </r>
    <r>
      <rPr>
        <b/>
        <sz val="11"/>
        <color theme="1"/>
        <rFont val="Calibri"/>
        <family val="2"/>
        <scheme val="minor"/>
      </rPr>
      <t xml:space="preserve">5 observations par colonne,
c'est-à-dire par essai </t>
    </r>
    <r>
      <rPr>
        <sz val="11"/>
        <color theme="1"/>
        <rFont val="Calibri"/>
        <family val="2"/>
        <scheme val="minor"/>
      </rPr>
      <t xml:space="preserve">(partie I, ex : 5 réceptions) </t>
    </r>
    <r>
      <rPr>
        <b/>
        <sz val="11"/>
        <color theme="1"/>
        <rFont val="Calibri"/>
        <family val="2"/>
        <scheme val="minor"/>
      </rPr>
      <t xml:space="preserve">ou par patient </t>
    </r>
    <r>
      <rPr>
        <sz val="11"/>
        <color theme="1"/>
        <rFont val="Calibri"/>
        <family val="2"/>
        <scheme val="minor"/>
      </rPr>
      <t>(partie II, ex : 5 ordonnances) :</t>
    </r>
  </si>
  <si>
    <t>Pour critères numérotés en bleu : 2 réponses possibles :</t>
  </si>
  <si>
    <t>Date :</t>
  </si>
  <si>
    <r>
      <t xml:space="preserve">La grille est constituée d'un </t>
    </r>
    <r>
      <rPr>
        <b/>
        <sz val="11"/>
        <rFont val="Calibri"/>
        <family val="2"/>
        <scheme val="minor"/>
      </rPr>
      <t>ensemble de critères, divisés en 2 parties</t>
    </r>
    <r>
      <rPr>
        <sz val="11"/>
        <rFont val="Calibri"/>
        <family val="2"/>
        <scheme val="minor"/>
      </rPr>
      <t xml:space="preserve">. Il est conseillé </t>
    </r>
    <r>
      <rPr>
        <b/>
        <sz val="11"/>
        <rFont val="Calibri"/>
        <family val="2"/>
        <scheme val="minor"/>
      </rPr>
      <t>un minimum de 10 évaluations (colonnes) pour chaque partie, jusqu'à 30  évaluations idéalement.</t>
    </r>
  </si>
  <si>
    <r>
      <t xml:space="preserve">-Partie I : </t>
    </r>
    <r>
      <rPr>
        <sz val="11"/>
        <rFont val="Calibri"/>
        <family val="2"/>
        <scheme val="minor"/>
      </rPr>
      <t>Documentation générale et comptabilité globale (</t>
    </r>
    <r>
      <rPr>
        <b/>
        <sz val="11"/>
        <rFont val="Calibri"/>
        <family val="2"/>
        <scheme val="minor"/>
      </rPr>
      <t>un EC = une colonne</t>
    </r>
    <r>
      <rPr>
        <sz val="11"/>
        <rFont val="Calibri"/>
        <family val="2"/>
        <scheme val="minor"/>
      </rPr>
      <t xml:space="preserve"> du tableau d'audit)</t>
    </r>
    <r>
      <rPr>
        <b/>
        <sz val="11"/>
        <rFont val="Calibri"/>
        <family val="2"/>
        <scheme val="minor"/>
      </rPr>
      <t xml:space="preserve">. </t>
    </r>
    <r>
      <rPr>
        <sz val="11"/>
        <rFont val="Calibri"/>
        <family val="2"/>
        <scheme val="minor"/>
      </rPr>
      <t xml:space="preserve">Compter environ </t>
    </r>
    <r>
      <rPr>
        <b/>
        <sz val="11"/>
        <color theme="9"/>
        <rFont val="Calibri"/>
        <family val="2"/>
        <scheme val="minor"/>
      </rPr>
      <t>35 min par colonne.</t>
    </r>
  </si>
  <si>
    <t>Formulaires de comptabilité globale</t>
  </si>
  <si>
    <t>Abréviations</t>
  </si>
  <si>
    <t>Contributeurs</t>
  </si>
  <si>
    <r>
      <rPr>
        <b/>
        <sz val="11"/>
        <color theme="1"/>
        <rFont val="Calibri"/>
        <family val="2"/>
        <scheme val="minor"/>
      </rPr>
      <t>Participants à l'élaboration de cette grille :</t>
    </r>
    <r>
      <rPr>
        <sz val="11"/>
        <color theme="1"/>
        <rFont val="Calibri"/>
        <family val="2"/>
        <scheme val="minor"/>
      </rPr>
      <t xml:space="preserve">
-Elodie DELAVOIPIÈRE, interne en pharmacie
-Antoine ALIX, pharmacien responsable des essais cliniques (CHU Caen)
-Fabienne DIVANON, pharmacien responsable des essais cliniques (CLCC François Baclesse, Caen)
-Céline BOUGLE, pharmacien coordonnateur de l'OMéDIT Normandie
</t>
    </r>
    <r>
      <rPr>
        <b/>
        <sz val="11"/>
        <color theme="1"/>
        <rFont val="Calibri"/>
        <family val="2"/>
        <scheme val="minor"/>
      </rPr>
      <t xml:space="preserve">Pharmaciens des essais cliniques ayant participé à la relecture et à la validation de cette grille :
</t>
    </r>
    <r>
      <rPr>
        <sz val="11"/>
        <color theme="1"/>
        <rFont val="Calibri"/>
        <family val="2"/>
        <scheme val="minor"/>
      </rPr>
      <t>-Martine BUES, Nathalie COLOMBINI, Bénédicte DELUCA, Fanny MATHIAS, Florence PEYRON (Assistance Publique - Hôpitaux de Marseille)
-Régine CHEVRIER (CLCC Jean Perrin, Clermont-Ferrand)
-Mikaël DAOUPHARS, Thibault COUSIN (CLCC Henri Becquerel, Rouen)
-Céline DESFORGES (pharmacien), Angélique LEGER (PPH) (CLCC François Baclesse, Caen)
-Laurence ESCALUP (CLCC Institut Curie, Paris)
-Emmanuelle GUILLOT (Groupe hospitalier Diaconesses Croix Saint-Simon, Paris)
-Elisabeth LHERITIER (CH Dieppe)
-Barbara LORTAL (CLCC Institut Bergonié, Bordeaux)
-Françoise RENON-CARRON (CHU Limoges)
-Ingrid SAUVAGE (Centre Hospitalier Intercommunal Alençon-Mamers)
-Steve SUZZONI (CLCC Institut Gustave Roussy, Villejuif)
-Béatrice THIELEMANS (CHU Lille)
-Adrien THOLE, Claude BERTRAND (CLCC Eugène Marquis, Rennes)</t>
    </r>
  </si>
  <si>
    <r>
      <t xml:space="preserve">Ce travail a été mené dans le cadre d'une </t>
    </r>
    <r>
      <rPr>
        <b/>
        <sz val="12"/>
        <color theme="10"/>
        <rFont val="Calibri"/>
        <family val="2"/>
        <scheme val="minor"/>
      </rPr>
      <t>thèse d'interne en pharmacie</t>
    </r>
    <r>
      <rPr>
        <sz val="12"/>
        <color theme="10"/>
        <rFont val="Calibri"/>
        <family val="2"/>
        <scheme val="minor"/>
      </rPr>
      <t xml:space="preserve">, présentée par Elodie DELAVOIPIÈRE et dirigée par Antoine ALIX (2020)
Titre : "Management du circuit des produits de santé expérimentaux dans les pharmacies hospitalières : état des lieux au niveau national et proposition d’outils standardisés"
</t>
    </r>
    <r>
      <rPr>
        <i/>
        <sz val="12"/>
        <color theme="10"/>
        <rFont val="Calibri"/>
        <family val="2"/>
        <scheme val="minor"/>
      </rPr>
      <t xml:space="preserve">Disponible dans la boîte à outils "Essais cliniques" de l'OMéDIT : </t>
    </r>
    <r>
      <rPr>
        <b/>
        <i/>
        <sz val="12"/>
        <color theme="10"/>
        <rFont val="Calibri"/>
        <family val="2"/>
        <scheme val="minor"/>
      </rPr>
      <t>cliquez ici</t>
    </r>
    <r>
      <rPr>
        <i/>
        <sz val="12"/>
        <color theme="10"/>
        <rFont val="Calibri"/>
        <family val="2"/>
        <scheme val="minor"/>
      </rPr>
      <t>.</t>
    </r>
  </si>
  <si>
    <t>Références</t>
  </si>
  <si>
    <t>encre noire ou bleue permanente, pas de sauts de lignes, aucune utilisation de liquide correcteur (en cas de formulaire papier)</t>
  </si>
  <si>
    <t>nom et signature (manuscrite ou électronique) ou initiales de l'opérateur</t>
  </si>
  <si>
    <t>paraphées : nom et signature (manuscrite ou électronique) ou initiales de l'opérateur</t>
  </si>
  <si>
    <t>Toutes les entrées de données et corrections sur les supports de comptabilité (papier et/ou informatique) sont conformes (n°16 à 19) :</t>
  </si>
  <si>
    <t>Pour chaque dispensation, les mentions suivantes sont indiquées lisiblement sur l'ordonnance (format papier ou informatique) (n°56 à 62) :</t>
  </si>
  <si>
    <t>Pour les critères (2) "non bleus", ce pourcentage est calculé comme suit = Somme des nombres d'observations conformes par essai ou patient / Somme des nombres d'observations par essai ou patient</t>
  </si>
  <si>
    <r>
      <t xml:space="preserve">-Partie II : </t>
    </r>
    <r>
      <rPr>
        <sz val="11"/>
        <rFont val="Calibri"/>
        <family val="2"/>
        <scheme val="minor"/>
      </rPr>
      <t>Ordonnances et comptabilité nominative (</t>
    </r>
    <r>
      <rPr>
        <b/>
        <sz val="11"/>
        <rFont val="Calibri"/>
        <family val="2"/>
        <scheme val="minor"/>
      </rPr>
      <t>un patient = une colonne</t>
    </r>
    <r>
      <rPr>
        <sz val="11"/>
        <rFont val="Calibri"/>
        <family val="2"/>
        <scheme val="minor"/>
      </rPr>
      <t xml:space="preserve"> du tableau d'audit)</t>
    </r>
    <r>
      <rPr>
        <b/>
        <sz val="11"/>
        <rFont val="Calibri"/>
        <family val="2"/>
        <scheme val="minor"/>
      </rPr>
      <t>.</t>
    </r>
    <r>
      <rPr>
        <sz val="11"/>
        <rFont val="Calibri"/>
        <family val="2"/>
        <scheme val="minor"/>
      </rPr>
      <t xml:space="preserve"> Compter environ</t>
    </r>
    <r>
      <rPr>
        <b/>
        <sz val="11"/>
        <rFont val="Calibri"/>
        <family val="2"/>
        <scheme val="minor"/>
      </rPr>
      <t xml:space="preserve"> </t>
    </r>
    <r>
      <rPr>
        <b/>
        <sz val="11"/>
        <color theme="9"/>
        <rFont val="Calibri"/>
        <family val="2"/>
        <scheme val="minor"/>
      </rPr>
      <t>35 min par colonne.</t>
    </r>
    <r>
      <rPr>
        <b/>
        <sz val="11"/>
        <rFont val="Calibri"/>
        <family val="2"/>
        <scheme val="minor"/>
      </rPr>
      <t xml:space="preserve"> </t>
    </r>
    <r>
      <rPr>
        <sz val="11"/>
        <rFont val="Calibri"/>
        <family val="2"/>
        <scheme val="minor"/>
      </rPr>
      <t xml:space="preserve">(vous pouvez sélectionner </t>
    </r>
    <r>
      <rPr>
        <b/>
        <sz val="11"/>
        <rFont val="Calibri"/>
        <family val="2"/>
        <scheme val="minor"/>
      </rPr>
      <t>un ou plusieurs patient(s) par essai</t>
    </r>
    <r>
      <rPr>
        <sz val="11"/>
        <rFont val="Calibri"/>
        <family val="2"/>
        <scheme val="minor"/>
      </rPr>
      <t>, selon le nombre d'essais que vous souhaitez auditer et selon le temps disponible)</t>
    </r>
  </si>
  <si>
    <r>
      <t xml:space="preserve">
Les </t>
    </r>
    <r>
      <rPr>
        <b/>
        <sz val="11"/>
        <color theme="1"/>
        <rFont val="Calibri"/>
        <family val="2"/>
        <scheme val="minor"/>
      </rPr>
      <t>bonnes pratiques cliniques</t>
    </r>
    <r>
      <rPr>
        <sz val="11"/>
        <color theme="1"/>
        <rFont val="Calibri"/>
        <family val="2"/>
        <scheme val="minor"/>
      </rPr>
      <t xml:space="preserve"> (BPC) imposent une méthodologie rigoureuse dans la conduite des essais cliniques (EC). Elles fixent les responsabilités et les fonctions de tous les acteurs. Cela concerne notamment le </t>
    </r>
    <r>
      <rPr>
        <b/>
        <sz val="11"/>
        <color theme="1"/>
        <rFont val="Calibri"/>
        <family val="2"/>
        <scheme val="minor"/>
      </rPr>
      <t>pharmacien hospitalier</t>
    </r>
    <r>
      <rPr>
        <sz val="11"/>
        <color theme="1"/>
        <rFont val="Calibri"/>
        <family val="2"/>
        <scheme val="minor"/>
      </rPr>
      <t xml:space="preserve">, « collaborateur de l’investigateur », qui est responsable de la </t>
    </r>
    <r>
      <rPr>
        <b/>
        <sz val="11"/>
        <color theme="1"/>
        <rFont val="Calibri"/>
        <family val="2"/>
        <scheme val="minor"/>
      </rPr>
      <t>gestion des produits de santé expérimentaux (PSE)</t>
    </r>
    <r>
      <rPr>
        <sz val="11"/>
        <color theme="1"/>
        <rFont val="Calibri"/>
        <family val="2"/>
        <scheme val="minor"/>
      </rPr>
      <t xml:space="preserve">.
Le pharmacien est donc chargé d’organiser le circuit de ces produits particuliers, qui comprend la logistique et la prise en charge thérapeutique du patient, ainsi que des activités annexes : gestion du double aveugle, gestion des retours, contrôle de l’observance, participation active aux monitorings, audits…
Le pharmacien responsable des essais cliniques est tenu de mettre en place un système qualité pour la gestion des produits de santé expérimentaux, en cohérence avec celui de la pharmacie à usage intérieur (PUI) et de l’établissement.
Les médicaments et dispositifs médicaux (DM) expérimentaux présentent des </t>
    </r>
    <r>
      <rPr>
        <b/>
        <sz val="11"/>
        <color theme="1"/>
        <rFont val="Calibri"/>
        <family val="2"/>
        <scheme val="minor"/>
      </rPr>
      <t>risques spécifiques</t>
    </r>
    <r>
      <rPr>
        <sz val="11"/>
        <color theme="1"/>
        <rFont val="Calibri"/>
        <family val="2"/>
        <scheme val="minor"/>
      </rPr>
      <t>, liés à leurs conditions particulières de conditionnement, d’approvisionnement, de détention, de conservation et de dispensation. De plus, les enjeux du circuit portent non seulement sur la sécurité des soins, mais aussi sur la qualité des essais cliniques et l’intégrité des données. Le circuit des produits de santé expérimentaux doit donc être fonctionnel, évalué et faire l’objet d’une gestion des risques adaptée.
En janvier 2020, une enquête nationale a été adressée aux pharmaciens responsables des essais cliniques dans les établissements de santé investigateurs français.
Cette enquête a permis d'établir un état des lieux national sur le management du circuit des produits de santé expérimentaux dans les établissements de santé menant des essais cliniques. Parmi plusieurs outils proposés pour améliorer la qualité du circuit du PSE, la grille d'audit interne a été jugée utile par plus de 90% des participants.
La présente</t>
    </r>
    <r>
      <rPr>
        <b/>
        <sz val="11"/>
        <color theme="1"/>
        <rFont val="Calibri"/>
        <family val="2"/>
        <scheme val="minor"/>
      </rPr>
      <t xml:space="preserve"> grille d'audit de dossiers</t>
    </r>
    <r>
      <rPr>
        <sz val="11"/>
        <color theme="1"/>
        <rFont val="Calibri"/>
        <family val="2"/>
        <scheme val="minor"/>
      </rPr>
      <t xml:space="preserve"> a donc été élaborée afin d'accompagner le personnel pharmaceutique dans le management du circuit des produits de santé expérimentaux (PSE), garantir la sécurité des patients, protéger l'intégrité des données d'étude, tout en maintenant la conformité réglementaire.
L'objectif secondaire est de favoriser la normalisation des processus de gestion des PSE. Si cette normalisation est particulièrement importante pour les établissements avec une forte activité de gestion d’essais cliniques, elle peut aussi donner une orientation à ceux qui sont moins familiers avec le circuit des PSE. 
Cet audit permet la vérification effective des pratiques mises en place par le personnel, en conformité avec la réglementation et les procédures internes.
Il porte uniquement sur la </t>
    </r>
    <r>
      <rPr>
        <b/>
        <sz val="11"/>
        <color theme="1"/>
        <rFont val="Calibri"/>
        <family val="2"/>
        <scheme val="minor"/>
      </rPr>
      <t>gestion des EC en investigation</t>
    </r>
    <r>
      <rPr>
        <sz val="11"/>
        <color theme="1"/>
        <rFont val="Calibri"/>
        <family val="2"/>
        <scheme val="minor"/>
      </rPr>
      <t xml:space="preserve"> (hors processus de promotion) et n'inclut pas de critères sur les cas particuliers des essais cliniques de promotion interne et des médicaments de thérapie innovante.
</t>
    </r>
  </si>
  <si>
    <t>Cet outil a été conçu par les professionnels et pour les professionnels. Il n'a en aucun cas vocation à être utilisé à des fins de contrôle par des autorités de santé.</t>
  </si>
  <si>
    <t>Cet outil a été élaboré avec l'appui du groupe Essais cliniques de la Commission des Pharmaciens de CHU (CPCHU), du groupe des pharmaciens de Centres de Lutte Contre le Cancer et du Résomedit (réseau des OMéDITs).</t>
  </si>
  <si>
    <r>
      <t xml:space="preserve">Pour les critères avec marge gauche orange, laisser la case vide si non applicable
</t>
    </r>
    <r>
      <rPr>
        <i/>
        <sz val="11"/>
        <color theme="5" tint="-0.249977111117893"/>
        <rFont val="Calibri"/>
        <family val="2"/>
        <scheme val="minor"/>
      </rPr>
      <t>(ex : critère 6 pour un essai sans DM ou avec DM sans marquage CE)</t>
    </r>
  </si>
  <si>
    <r>
      <rPr>
        <b/>
        <i/>
        <sz val="11"/>
        <color theme="5" tint="-0.249977111117893"/>
        <rFont val="Calibri"/>
        <family val="2"/>
        <scheme val="minor"/>
      </rPr>
      <t xml:space="preserve">- Pour les critères avec marge gauche orange, laisser la case vide si non applicable
</t>
    </r>
    <r>
      <rPr>
        <i/>
        <sz val="11"/>
        <color theme="5" tint="-0.249977111117893"/>
        <rFont val="Calibri"/>
        <family val="2"/>
        <scheme val="minor"/>
      </rPr>
      <t>(ex : critère 45 ci-contre si le protocole ne nécessite pas de renseigner le poids ou la surface corporelle)</t>
    </r>
  </si>
  <si>
    <t>Maintenez le pointeur sur les critères marqués d'un coin rouge pour consulter l'aide :</t>
  </si>
  <si>
    <r>
      <rPr>
        <sz val="11"/>
        <color theme="1"/>
        <rFont val="Calibri"/>
        <family val="2"/>
        <scheme val="minor"/>
      </rPr>
      <t xml:space="preserve">- Saisir le nombre d'observations/de réceptions… (1 à 5) réalisées par essai/par patient
</t>
    </r>
    <r>
      <rPr>
        <i/>
        <sz val="11"/>
        <color theme="5" tint="-0.249977111117893"/>
        <rFont val="Calibri"/>
        <family val="2"/>
        <scheme val="minor"/>
      </rPr>
      <t>(si aucune observation réalisée, laisser la case vide)</t>
    </r>
    <r>
      <rPr>
        <sz val="11"/>
        <color theme="1"/>
        <rFont val="Calibri"/>
        <family val="2"/>
        <scheme val="minor"/>
      </rPr>
      <t xml:space="preserve">
</t>
    </r>
    <r>
      <rPr>
        <i/>
        <sz val="11"/>
        <color theme="1"/>
        <rFont val="Calibri"/>
        <family val="2"/>
        <scheme val="minor"/>
      </rPr>
      <t>Ex : dans la partie II, si vous saisissez "5", alors vous allez auditer pour le même patient :
5 prescriptions
5 préparations (si applicable)
5 dispensations
5 retours (si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</si>
</sst>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78"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4"/>
      <color theme="1"/>
      <name val="Calibri"/>
      <family val="2"/>
      <scheme val="minor"/>
    </font>
    <font>
      <sz val="10"/>
      <name val="Calibri"/>
      <family val="2"/>
      <scheme val="minor"/>
    </font>
    <font>
      <sz val="11"/>
      <color rgb="FFFF0000"/>
      <name val="Calibri"/>
      <family val="2"/>
      <scheme val="minor"/>
    </font>
    <font>
      <b/>
      <sz val="28"/>
      <color theme="0"/>
      <name val="Calibri"/>
      <family val="2"/>
      <scheme val="minor"/>
    </font>
    <font>
      <b/>
      <sz val="14"/>
      <color theme="0"/>
      <name val="Calibri"/>
      <family val="2"/>
      <scheme val="minor"/>
    </font>
    <font>
      <b/>
      <sz val="18"/>
      <color theme="0"/>
      <name val="Calibri"/>
      <family val="2"/>
      <scheme val="minor"/>
    </font>
    <font>
      <b/>
      <sz val="20"/>
      <color theme="0"/>
      <name val="Calibri"/>
      <family val="2"/>
      <scheme val="minor"/>
    </font>
    <font>
      <b/>
      <sz val="12"/>
      <color theme="0"/>
      <name val="Calibri"/>
      <family val="2"/>
      <scheme val="minor"/>
    </font>
    <font>
      <sz val="14"/>
      <color theme="1"/>
      <name val="Calibri"/>
      <family val="2"/>
      <scheme val="minor"/>
    </font>
    <font>
      <b/>
      <sz val="11"/>
      <color rgb="FF002060"/>
      <name val="Calibri"/>
      <family val="2"/>
      <scheme val="minor"/>
    </font>
    <font>
      <sz val="12"/>
      <color rgb="FF0070C0"/>
      <name val="Calibri"/>
      <family val="2"/>
      <scheme val="minor"/>
    </font>
    <font>
      <b/>
      <sz val="14"/>
      <color rgb="FF139122"/>
      <name val="Calibri"/>
      <family val="2"/>
      <scheme val="minor"/>
    </font>
    <font>
      <sz val="11"/>
      <color rgb="FFC00000"/>
      <name val="Calibri"/>
      <family val="2"/>
      <scheme val="minor"/>
    </font>
    <font>
      <b/>
      <sz val="11"/>
      <color rgb="FFFF0000"/>
      <name val="Calibri"/>
      <family val="2"/>
      <scheme val="minor"/>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sz val="11"/>
      <color theme="1"/>
      <name val="Calibri"/>
      <family val="2"/>
      <scheme val="minor"/>
    </font>
    <font>
      <b/>
      <sz val="14"/>
      <color theme="9"/>
      <name val="Calibri"/>
      <family val="2"/>
      <scheme val="minor"/>
    </font>
    <font>
      <b/>
      <sz val="14"/>
      <color rgb="FF7030A0"/>
      <name val="Calibri"/>
      <family val="2"/>
      <scheme val="minor"/>
    </font>
    <font>
      <b/>
      <sz val="16"/>
      <color rgb="FF7030A0"/>
      <name val="Calibri"/>
      <family val="2"/>
      <scheme val="minor"/>
    </font>
    <font>
      <b/>
      <sz val="14"/>
      <name val="Calibri"/>
      <family val="2"/>
      <scheme val="minor"/>
    </font>
    <font>
      <sz val="10"/>
      <color rgb="FFC00000"/>
      <name val="Calibri"/>
      <family val="2"/>
      <scheme val="minor"/>
    </font>
    <font>
      <sz val="11"/>
      <color theme="9" tint="-0.249977111117893"/>
      <name val="Calibri"/>
      <family val="2"/>
      <scheme val="minor"/>
    </font>
    <font>
      <sz val="11"/>
      <name val="Calibri"/>
      <family val="2"/>
      <scheme val="minor"/>
    </font>
    <font>
      <i/>
      <sz val="10"/>
      <name val="Calibri"/>
      <family val="2"/>
      <scheme val="minor"/>
    </font>
    <font>
      <b/>
      <sz val="10"/>
      <name val="Calibri"/>
      <family val="2"/>
      <scheme val="minor"/>
    </font>
    <font>
      <i/>
      <sz val="11"/>
      <color theme="1"/>
      <name val="Calibri"/>
      <family val="2"/>
      <scheme val="minor"/>
    </font>
    <font>
      <sz val="11"/>
      <color theme="0"/>
      <name val="Calibri"/>
      <family val="2"/>
      <scheme val="minor"/>
    </font>
    <font>
      <u/>
      <sz val="11"/>
      <color theme="10"/>
      <name val="Calibri"/>
      <family val="2"/>
      <scheme val="minor"/>
    </font>
    <font>
      <sz val="11"/>
      <color theme="10"/>
      <name val="Calibri"/>
      <family val="2"/>
      <scheme val="minor"/>
    </font>
    <font>
      <b/>
      <sz val="12"/>
      <color rgb="FF139122"/>
      <name val="Calibri"/>
      <family val="2"/>
      <scheme val="minor"/>
    </font>
    <font>
      <b/>
      <sz val="14"/>
      <color theme="7" tint="-0.499984740745262"/>
      <name val="Calibri"/>
      <family val="2"/>
      <scheme val="minor"/>
    </font>
    <font>
      <b/>
      <sz val="18"/>
      <name val="Calibri"/>
      <family val="2"/>
      <scheme val="minor"/>
    </font>
    <font>
      <b/>
      <sz val="14"/>
      <color rgb="FF0070C0"/>
      <name val="Calibri"/>
      <family val="2"/>
      <scheme val="minor"/>
    </font>
    <font>
      <sz val="10"/>
      <color rgb="FF0070C0"/>
      <name val="Calibri"/>
      <family val="2"/>
      <scheme val="minor"/>
    </font>
    <font>
      <sz val="11"/>
      <color rgb="FF0070C0"/>
      <name val="Calibri"/>
      <family val="2"/>
      <scheme val="minor"/>
    </font>
    <font>
      <b/>
      <sz val="16"/>
      <color rgb="FF0070C0"/>
      <name val="Calibri"/>
      <family val="2"/>
      <scheme val="minor"/>
    </font>
    <font>
      <b/>
      <sz val="14"/>
      <color theme="9" tint="-0.249977111117893"/>
      <name val="Calibri"/>
      <family val="2"/>
      <scheme val="minor"/>
    </font>
    <font>
      <b/>
      <sz val="11"/>
      <name val="Calibri"/>
      <family val="2"/>
      <scheme val="minor"/>
    </font>
    <font>
      <b/>
      <sz val="11"/>
      <color theme="8" tint="-0.249977111117893"/>
      <name val="Calibri"/>
      <family val="2"/>
      <scheme val="minor"/>
    </font>
    <font>
      <sz val="11"/>
      <color theme="8" tint="-0.249977111117893"/>
      <name val="Calibri"/>
      <family val="2"/>
      <scheme val="minor"/>
    </font>
    <font>
      <b/>
      <sz val="14"/>
      <color theme="8" tint="-0.249977111117893"/>
      <name val="Calibri"/>
      <family val="2"/>
      <scheme val="minor"/>
    </font>
    <font>
      <sz val="9"/>
      <color indexed="81"/>
      <name val="Tahoma"/>
      <family val="2"/>
    </font>
    <font>
      <sz val="11"/>
      <color theme="1"/>
      <name val="Calibri"/>
      <family val="2"/>
      <scheme val="minor"/>
    </font>
    <font>
      <b/>
      <sz val="14"/>
      <color rgb="FFFF0000"/>
      <name val="Calibri"/>
      <family val="2"/>
      <scheme val="minor"/>
    </font>
    <font>
      <sz val="10"/>
      <color theme="0"/>
      <name val="Calibri"/>
      <family val="2"/>
      <scheme val="minor"/>
    </font>
    <font>
      <b/>
      <sz val="16"/>
      <color theme="0"/>
      <name val="Calibri"/>
      <family val="2"/>
      <scheme val="minor"/>
    </font>
    <font>
      <b/>
      <sz val="11"/>
      <color theme="9"/>
      <name val="Calibri"/>
      <family val="2"/>
      <scheme val="minor"/>
    </font>
    <font>
      <b/>
      <sz val="20"/>
      <color theme="1"/>
      <name val="Calibri"/>
      <family val="2"/>
      <scheme val="minor"/>
    </font>
    <font>
      <sz val="12"/>
      <color theme="10"/>
      <name val="Calibri"/>
      <family val="2"/>
      <scheme val="minor"/>
    </font>
    <font>
      <b/>
      <sz val="12"/>
      <color theme="10"/>
      <name val="Calibri"/>
      <family val="2"/>
      <scheme val="minor"/>
    </font>
    <font>
      <i/>
      <sz val="12"/>
      <color theme="10"/>
      <name val="Calibri"/>
      <family val="2"/>
      <scheme val="minor"/>
    </font>
    <font>
      <b/>
      <i/>
      <sz val="12"/>
      <color theme="10"/>
      <name val="Calibri"/>
      <family val="2"/>
      <scheme val="minor"/>
    </font>
    <font>
      <i/>
      <sz val="48"/>
      <color rgb="FFFF0000"/>
      <name val="Calibri"/>
      <family val="2"/>
      <scheme val="minor"/>
    </font>
    <font>
      <b/>
      <sz val="9"/>
      <color indexed="81"/>
      <name val="Tahoma"/>
      <family val="2"/>
    </font>
    <font>
      <sz val="14"/>
      <name val="Calibri"/>
      <family val="2"/>
      <scheme val="minor"/>
    </font>
    <font>
      <b/>
      <i/>
      <sz val="11"/>
      <color theme="5" tint="-0.249977111117893"/>
      <name val="Calibri"/>
      <family val="2"/>
      <scheme val="minor"/>
    </font>
    <font>
      <i/>
      <sz val="11"/>
      <color theme="5" tint="-0.249977111117893"/>
      <name val="Calibri"/>
      <family val="2"/>
      <scheme val="minor"/>
    </font>
  </fonts>
  <fills count="39">
    <fill>
      <patternFill patternType="none"/>
    </fill>
    <fill>
      <patternFill patternType="gray125"/>
    </fill>
    <fill>
      <patternFill patternType="solid">
        <fgColor rgb="FF92D050"/>
        <bgColor indexed="64"/>
      </patternFill>
    </fill>
    <fill>
      <patternFill patternType="solid">
        <fgColor theme="8" tint="-0.249977111117893"/>
        <bgColor indexed="64"/>
      </patternFill>
    </fill>
    <fill>
      <patternFill patternType="solid">
        <fgColor rgb="FF1391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theme="4"/>
        <bgColor indexed="64"/>
      </patternFill>
    </fill>
    <fill>
      <patternFill patternType="solid">
        <fgColor rgb="FFFF9F9F"/>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FC000"/>
        <bgColor indexed="64"/>
      </patternFill>
    </fill>
    <fill>
      <patternFill patternType="solid">
        <fgColor rgb="FFFF8F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theme="0" tint="-0.499984740745262"/>
      </top>
      <bottom style="thin">
        <color theme="0"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theme="8" tint="-0.499984740745262"/>
      </left>
      <right style="thin">
        <color theme="8" tint="-0.499984740745262"/>
      </right>
      <top/>
      <bottom style="thin">
        <color theme="8" tint="-0.4999847407452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rgb="FF7030A0"/>
      </left>
      <right style="medium">
        <color rgb="FF7030A0"/>
      </right>
      <top style="medium">
        <color rgb="FF7030A0"/>
      </top>
      <bottom style="medium">
        <color rgb="FF7030A0"/>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0070C0"/>
      </left>
      <right style="medium">
        <color rgb="FF0070C0"/>
      </right>
      <top style="medium">
        <color rgb="FF0070C0"/>
      </top>
      <bottom style="medium">
        <color rgb="FF0070C0"/>
      </bottom>
      <diagonal/>
    </border>
    <border>
      <left style="thin">
        <color rgb="FF0070C0"/>
      </left>
      <right style="thin">
        <color rgb="FF0070C0"/>
      </right>
      <top style="thin">
        <color rgb="FF0070C0"/>
      </top>
      <bottom style="thin">
        <color rgb="FF0070C0"/>
      </bottom>
      <diagonal/>
    </border>
    <border>
      <left/>
      <right/>
      <top style="thin">
        <color theme="0" tint="-0.499984740745262"/>
      </top>
      <bottom/>
      <diagonal/>
    </border>
    <border>
      <left/>
      <right/>
      <top/>
      <bottom style="thin">
        <color theme="0" tint="-0.499984740745262"/>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4"/>
      </left>
      <right style="thick">
        <color theme="4"/>
      </right>
      <top style="thick">
        <color theme="4"/>
      </top>
      <bottom style="thick">
        <color theme="4"/>
      </bottom>
      <diagonal/>
    </border>
  </borders>
  <cellStyleXfs count="47">
    <xf numFmtId="0" fontId="0" fillId="0" borderId="0"/>
    <xf numFmtId="0" fontId="18" fillId="0" borderId="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2" borderId="0" applyNumberFormat="0" applyBorder="0" applyAlignment="0" applyProtection="0"/>
    <xf numFmtId="0" fontId="21" fillId="0" borderId="0" applyNumberFormat="0" applyFill="0" applyBorder="0" applyAlignment="0" applyProtection="0"/>
    <xf numFmtId="0" fontId="22" fillId="23" borderId="6" applyNumberFormat="0" applyAlignment="0" applyProtection="0"/>
    <xf numFmtId="0" fontId="23" fillId="0" borderId="7" applyNumberFormat="0" applyFill="0" applyAlignment="0" applyProtection="0"/>
    <xf numFmtId="0" fontId="24" fillId="10" borderId="6" applyNumberFormat="0" applyAlignment="0" applyProtection="0"/>
    <xf numFmtId="0" fontId="25" fillId="6" borderId="0" applyNumberFormat="0" applyBorder="0" applyAlignment="0" applyProtection="0"/>
    <xf numFmtId="0" fontId="26" fillId="24" borderId="0" applyNumberFormat="0" applyBorder="0" applyAlignment="0" applyProtection="0"/>
    <xf numFmtId="0" fontId="18" fillId="0" borderId="0"/>
    <xf numFmtId="9" fontId="18" fillId="0" borderId="0" applyFont="0" applyFill="0" applyBorder="0" applyAlignment="0" applyProtection="0"/>
    <xf numFmtId="0" fontId="27" fillId="7" borderId="0" applyNumberFormat="0" applyBorder="0" applyAlignment="0" applyProtection="0"/>
    <xf numFmtId="0" fontId="28" fillId="23" borderId="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25" borderId="13" applyNumberFormat="0" applyAlignment="0" applyProtection="0"/>
    <xf numFmtId="0" fontId="48" fillId="0" borderId="0" applyNumberFormat="0" applyFill="0" applyBorder="0" applyAlignment="0" applyProtection="0"/>
    <xf numFmtId="164" fontId="63" fillId="0" borderId="0" applyFont="0" applyFill="0" applyBorder="0" applyAlignment="0" applyProtection="0"/>
    <xf numFmtId="9" fontId="63" fillId="0" borderId="0" applyFont="0" applyFill="0" applyBorder="0" applyAlignment="0" applyProtection="0"/>
  </cellStyleXfs>
  <cellXfs count="165">
    <xf numFmtId="0" fontId="0" fillId="0" borderId="0" xfId="0"/>
    <xf numFmtId="0" fontId="1" fillId="0" borderId="0" xfId="0" applyFont="1" applyAlignment="1">
      <alignment vertical="center" wrapText="1"/>
    </xf>
    <xf numFmtId="0" fontId="0" fillId="0" borderId="0" xfId="0" applyFont="1"/>
    <xf numFmtId="0" fontId="4" fillId="0" borderId="0" xfId="0" applyFont="1" applyAlignment="1">
      <alignment vertical="center" wrapText="1"/>
    </xf>
    <xf numFmtId="0" fontId="0" fillId="0" borderId="0" xfId="0" applyAlignment="1">
      <alignment wrapText="1"/>
    </xf>
    <xf numFmtId="0" fontId="1" fillId="0" borderId="0" xfId="0" applyFont="1" applyAlignment="1">
      <alignment wrapText="1"/>
    </xf>
    <xf numFmtId="0" fontId="0" fillId="0" borderId="0" xfId="0" applyFont="1" applyAlignment="1">
      <alignment horizontal="center" vertical="center"/>
    </xf>
    <xf numFmtId="0" fontId="0" fillId="0" borderId="2" xfId="0" applyFont="1" applyBorder="1" applyAlignment="1">
      <alignment horizontal="left" vertical="center"/>
    </xf>
    <xf numFmtId="0" fontId="9" fillId="4" borderId="2" xfId="0" applyFont="1" applyFill="1" applyBorder="1" applyAlignment="1">
      <alignment vertical="center"/>
    </xf>
    <xf numFmtId="0" fontId="1" fillId="0" borderId="2" xfId="0" applyFont="1" applyFill="1" applyBorder="1" applyAlignment="1">
      <alignment vertical="center" wrapText="1"/>
    </xf>
    <xf numFmtId="0" fontId="8" fillId="3" borderId="2" xfId="0" applyFont="1" applyFill="1" applyBorder="1" applyAlignment="1">
      <alignment horizontal="left" vertical="center"/>
    </xf>
    <xf numFmtId="0" fontId="8" fillId="3" borderId="2" xfId="0" applyFont="1" applyFill="1" applyBorder="1" applyAlignment="1">
      <alignment vertical="center"/>
    </xf>
    <xf numFmtId="0" fontId="2" fillId="0" borderId="2" xfId="0" applyFont="1" applyFill="1" applyBorder="1" applyAlignment="1">
      <alignment vertical="center" wrapText="1"/>
    </xf>
    <xf numFmtId="0" fontId="13" fillId="0" borderId="0" xfId="0" applyFont="1"/>
    <xf numFmtId="0" fontId="13" fillId="0" borderId="0" xfId="0" applyFont="1" applyBorder="1"/>
    <xf numFmtId="0" fontId="12" fillId="0" borderId="0" xfId="0" applyFont="1"/>
    <xf numFmtId="0" fontId="14" fillId="0" borderId="0" xfId="0" applyFont="1" applyFill="1" applyBorder="1"/>
    <xf numFmtId="0" fontId="4" fillId="0" borderId="0" xfId="0" applyFont="1" applyAlignment="1">
      <alignment horizontal="center" vertical="center"/>
    </xf>
    <xf numFmtId="0" fontId="14" fillId="0" borderId="0" xfId="0" applyFont="1" applyFill="1" applyBorder="1" applyAlignment="1">
      <alignment horizontal="left" vertical="center"/>
    </xf>
    <xf numFmtId="0" fontId="16" fillId="0" borderId="0" xfId="0" applyFont="1"/>
    <xf numFmtId="0" fontId="0" fillId="0" borderId="0" xfId="0" applyAlignment="1">
      <alignment vertical="top"/>
    </xf>
    <xf numFmtId="0" fontId="1" fillId="0" borderId="0" xfId="0" applyFont="1" applyFill="1" applyAlignment="1">
      <alignment wrapText="1"/>
    </xf>
    <xf numFmtId="0" fontId="7" fillId="2" borderId="0" xfId="0" applyFont="1" applyFill="1" applyAlignment="1">
      <alignment horizontal="center" wrapText="1"/>
    </xf>
    <xf numFmtId="0" fontId="1" fillId="0" borderId="0" xfId="0" applyFont="1" applyAlignment="1">
      <alignment vertical="center"/>
    </xf>
    <xf numFmtId="0" fontId="1"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17" fillId="0" borderId="0" xfId="0" applyFont="1" applyAlignment="1">
      <alignment horizontal="left" vertical="center" wrapText="1"/>
    </xf>
    <xf numFmtId="0" fontId="6" fillId="0" borderId="0" xfId="0" applyFont="1" applyAlignment="1">
      <alignment horizontal="left" vertical="center" wrapText="1"/>
    </xf>
    <xf numFmtId="0" fontId="10" fillId="0" borderId="0" xfId="0" applyFont="1" applyFill="1" applyAlignment="1"/>
    <xf numFmtId="0" fontId="0" fillId="0" borderId="0" xfId="0" applyFill="1"/>
    <xf numFmtId="0" fontId="0" fillId="0" borderId="0" xfId="0" applyAlignment="1">
      <alignment horizontal="justify" wrapText="1"/>
    </xf>
    <xf numFmtId="0" fontId="0" fillId="0" borderId="0" xfId="0" applyAlignment="1">
      <alignment horizontal="center" wrapText="1"/>
    </xf>
    <xf numFmtId="0" fontId="10" fillId="26" borderId="0" xfId="0" applyFont="1" applyFill="1" applyAlignment="1">
      <alignment horizontal="left"/>
    </xf>
    <xf numFmtId="0" fontId="36" fillId="0" borderId="0" xfId="0" applyFont="1" applyAlignment="1">
      <alignment horizontal="justify" wrapText="1"/>
    </xf>
    <xf numFmtId="0" fontId="0" fillId="0" borderId="0" xfId="0" applyAlignment="1">
      <alignment horizontal="center" vertical="center" wrapText="1"/>
    </xf>
    <xf numFmtId="0" fontId="7" fillId="2" borderId="0" xfId="0" applyFont="1" applyFill="1" applyBorder="1" applyAlignment="1">
      <alignment vertical="center"/>
    </xf>
    <xf numFmtId="0" fontId="39" fillId="0" borderId="0" xfId="0" applyFont="1" applyAlignment="1">
      <alignment vertical="center" wrapText="1"/>
    </xf>
    <xf numFmtId="0" fontId="39" fillId="0" borderId="14" xfId="0" applyFont="1" applyBorder="1" applyAlignment="1">
      <alignment horizontal="center" vertical="center" wrapText="1"/>
    </xf>
    <xf numFmtId="0" fontId="12" fillId="0" borderId="0" xfId="0" applyFont="1" applyAlignment="1">
      <alignment horizontal="left" vertical="center"/>
    </xf>
    <xf numFmtId="0" fontId="0" fillId="0" borderId="0" xfId="0" applyAlignment="1">
      <alignment horizontal="left" wrapText="1"/>
    </xf>
    <xf numFmtId="0" fontId="4"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38" fillId="0" borderId="14" xfId="0" applyFont="1" applyFill="1" applyBorder="1" applyAlignment="1">
      <alignment horizontal="left" vertical="center"/>
    </xf>
    <xf numFmtId="0" fontId="43" fillId="0" borderId="0" xfId="0" applyFont="1"/>
    <xf numFmtId="0" fontId="43" fillId="0" borderId="0" xfId="0" applyFont="1" applyAlignment="1">
      <alignment horizontal="justify" wrapText="1"/>
    </xf>
    <xf numFmtId="0" fontId="5" fillId="0" borderId="2" xfId="0" applyFont="1" applyFill="1" applyBorder="1" applyAlignment="1">
      <alignment vertical="center" wrapText="1"/>
    </xf>
    <xf numFmtId="0" fontId="49" fillId="0" borderId="0" xfId="44" applyFont="1" applyAlignment="1">
      <alignment horizontal="justify" wrapText="1"/>
    </xf>
    <xf numFmtId="0" fontId="43" fillId="0" borderId="0" xfId="0" applyFont="1" applyAlignment="1">
      <alignment wrapText="1"/>
    </xf>
    <xf numFmtId="0" fontId="43" fillId="0" borderId="0" xfId="0" applyFont="1" applyAlignment="1">
      <alignment horizontal="center" vertical="center" wrapText="1"/>
    </xf>
    <xf numFmtId="0" fontId="50" fillId="0" borderId="0" xfId="0" applyFont="1" applyAlignment="1">
      <alignment horizontal="left" wrapText="1"/>
    </xf>
    <xf numFmtId="0" fontId="5" fillId="0" borderId="0" xfId="0" applyFont="1" applyAlignment="1">
      <alignment horizontal="center" vertical="center" wrapText="1"/>
    </xf>
    <xf numFmtId="0" fontId="40" fillId="3" borderId="2" xfId="0" applyFont="1" applyFill="1" applyBorder="1" applyAlignment="1">
      <alignment horizontal="center" vertical="center"/>
    </xf>
    <xf numFmtId="0" fontId="43"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43" fillId="0" borderId="16" xfId="0" applyFont="1" applyBorder="1" applyAlignment="1">
      <alignment horizontal="center" wrapText="1"/>
    </xf>
    <xf numFmtId="0" fontId="43" fillId="0" borderId="0" xfId="0" applyFont="1" applyAlignment="1">
      <alignment horizontal="center" wrapText="1"/>
    </xf>
    <xf numFmtId="0" fontId="43" fillId="0" borderId="0" xfId="0" applyFont="1" applyFill="1" applyAlignment="1">
      <alignment horizontal="center" vertical="center" wrapText="1"/>
    </xf>
    <xf numFmtId="0" fontId="52" fillId="4" borderId="2" xfId="0" applyFont="1" applyFill="1" applyBorder="1" applyAlignment="1">
      <alignment horizontal="center" vertical="center"/>
    </xf>
    <xf numFmtId="0" fontId="60" fillId="0" borderId="0" xfId="0" applyFont="1" applyAlignment="1">
      <alignment wrapText="1"/>
    </xf>
    <xf numFmtId="0" fontId="8" fillId="3" borderId="19" xfId="0" applyFont="1" applyFill="1" applyBorder="1" applyAlignment="1">
      <alignment horizontal="left" vertical="center"/>
    </xf>
    <xf numFmtId="0" fontId="8" fillId="3" borderId="19" xfId="0" applyFont="1" applyFill="1" applyBorder="1" applyAlignment="1">
      <alignment vertical="center"/>
    </xf>
    <xf numFmtId="0" fontId="59" fillId="0" borderId="0" xfId="0" applyFont="1" applyBorder="1" applyAlignment="1">
      <alignment horizontal="right" vertical="center"/>
    </xf>
    <xf numFmtId="0" fontId="60" fillId="0" borderId="0" xfId="0" applyFont="1" applyBorder="1" applyAlignment="1">
      <alignment horizontal="center" vertical="center" wrapText="1"/>
    </xf>
    <xf numFmtId="0" fontId="40" fillId="3" borderId="19" xfId="0" applyFont="1" applyFill="1" applyBorder="1" applyAlignment="1">
      <alignment horizontal="center" vertical="center"/>
    </xf>
    <xf numFmtId="0" fontId="60" fillId="0" borderId="21" xfId="0" applyFont="1" applyBorder="1" applyAlignment="1">
      <alignment horizontal="center" vertical="center" wrapText="1"/>
    </xf>
    <xf numFmtId="0" fontId="0" fillId="30" borderId="2" xfId="0" applyFont="1" applyFill="1" applyBorder="1" applyAlignment="1">
      <alignment horizontal="left" vertical="center"/>
    </xf>
    <xf numFmtId="0" fontId="3" fillId="0" borderId="0" xfId="0" applyFont="1"/>
    <xf numFmtId="0" fontId="3" fillId="0" borderId="0" xfId="0" quotePrefix="1" applyFont="1" applyAlignment="1">
      <alignment vertical="top"/>
    </xf>
    <xf numFmtId="0" fontId="0" fillId="0" borderId="0" xfId="0" quotePrefix="1" applyAlignment="1">
      <alignment horizontal="right" vertical="top"/>
    </xf>
    <xf numFmtId="9" fontId="54" fillId="0" borderId="18" xfId="0" applyNumberFormat="1" applyFont="1" applyBorder="1" applyAlignment="1">
      <alignment horizontal="center" vertical="center" wrapText="1"/>
    </xf>
    <xf numFmtId="9" fontId="53" fillId="0" borderId="17" xfId="0" applyNumberFormat="1" applyFont="1" applyBorder="1" applyAlignment="1">
      <alignment horizontal="center" vertical="center" wrapText="1"/>
    </xf>
    <xf numFmtId="9" fontId="1" fillId="0" borderId="0" xfId="0" applyNumberFormat="1" applyFont="1" applyAlignment="1">
      <alignment horizontal="center" vertical="center" wrapText="1"/>
    </xf>
    <xf numFmtId="9" fontId="39" fillId="0" borderId="0" xfId="0" applyNumberFormat="1" applyFont="1" applyAlignment="1">
      <alignment horizontal="center" vertical="center" wrapText="1"/>
    </xf>
    <xf numFmtId="9" fontId="54" fillId="0" borderId="0" xfId="0" applyNumberFormat="1" applyFont="1" applyAlignment="1">
      <alignment horizontal="center" vertical="center" wrapText="1"/>
    </xf>
    <xf numFmtId="9" fontId="55" fillId="0" borderId="0" xfId="0" applyNumberFormat="1" applyFont="1" applyAlignment="1">
      <alignment horizontal="center" vertical="center" wrapText="1"/>
    </xf>
    <xf numFmtId="9" fontId="61" fillId="0" borderId="0" xfId="0" applyNumberFormat="1" applyFont="1" applyBorder="1" applyAlignment="1">
      <alignment horizontal="center" vertical="center" wrapText="1"/>
    </xf>
    <xf numFmtId="9" fontId="40" fillId="0" borderId="0" xfId="0" applyNumberFormat="1" applyFont="1" applyAlignment="1">
      <alignment horizontal="center" vertical="center" wrapText="1"/>
    </xf>
    <xf numFmtId="9" fontId="57" fillId="0" borderId="4" xfId="0" applyNumberFormat="1" applyFont="1" applyBorder="1" applyAlignment="1">
      <alignment horizontal="center" vertical="center"/>
    </xf>
    <xf numFmtId="9" fontId="56" fillId="0" borderId="0" xfId="0" applyNumberFormat="1" applyFont="1" applyAlignment="1">
      <alignment horizontal="center" vertical="center" wrapText="1"/>
    </xf>
    <xf numFmtId="9" fontId="55" fillId="0" borderId="0" xfId="0" applyNumberFormat="1" applyFont="1" applyAlignment="1">
      <alignment wrapText="1"/>
    </xf>
    <xf numFmtId="14" fontId="43" fillId="0" borderId="1" xfId="0" applyNumberFormat="1" applyFont="1" applyBorder="1" applyAlignment="1" applyProtection="1">
      <alignment horizontal="center" vertical="center"/>
      <protection locked="0"/>
    </xf>
    <xf numFmtId="9" fontId="15" fillId="0" borderId="4" xfId="0" applyNumberFormat="1" applyFont="1" applyBorder="1" applyAlignment="1">
      <alignment horizontal="center" vertical="center"/>
    </xf>
    <xf numFmtId="9" fontId="14" fillId="0" borderId="5" xfId="0" applyNumberFormat="1" applyFont="1" applyFill="1" applyBorder="1" applyAlignment="1">
      <alignment horizontal="center" vertical="center"/>
    </xf>
    <xf numFmtId="9" fontId="14" fillId="0" borderId="3" xfId="0" applyNumberFormat="1" applyFont="1" applyFill="1" applyBorder="1" applyAlignment="1">
      <alignment horizontal="center" vertical="center"/>
    </xf>
    <xf numFmtId="0" fontId="6" fillId="0" borderId="0" xfId="0" applyFont="1" applyFill="1"/>
    <xf numFmtId="9" fontId="0" fillId="0" borderId="0" xfId="0" applyNumberFormat="1" applyFont="1"/>
    <xf numFmtId="0" fontId="17" fillId="0" borderId="0" xfId="0" applyFont="1" applyFill="1"/>
    <xf numFmtId="0" fontId="0" fillId="0" borderId="0" xfId="0" applyFont="1" applyFill="1"/>
    <xf numFmtId="0" fontId="47" fillId="0" borderId="0" xfId="0" applyFont="1"/>
    <xf numFmtId="9" fontId="47" fillId="0" borderId="0" xfId="0" applyNumberFormat="1" applyFont="1"/>
    <xf numFmtId="0" fontId="0" fillId="0" borderId="2" xfId="0" applyFont="1" applyFill="1" applyBorder="1" applyAlignment="1">
      <alignment horizontal="left" vertical="center"/>
    </xf>
    <xf numFmtId="0" fontId="1" fillId="0" borderId="0" xfId="0" applyFont="1" applyFill="1" applyAlignment="1">
      <alignment horizontal="left" vertical="center" wrapText="1"/>
    </xf>
    <xf numFmtId="0" fontId="45" fillId="0" borderId="2" xfId="0" applyFont="1" applyFill="1" applyBorder="1" applyAlignment="1">
      <alignment vertical="center" wrapText="1"/>
    </xf>
    <xf numFmtId="0" fontId="0" fillId="0" borderId="0" xfId="0" applyFill="1" applyAlignment="1">
      <alignment horizontal="left" vertical="center" wrapText="1"/>
    </xf>
    <xf numFmtId="0" fontId="59" fillId="0" borderId="0" xfId="0" applyFont="1" applyFill="1" applyBorder="1" applyAlignment="1">
      <alignment horizontal="right" vertical="center"/>
    </xf>
    <xf numFmtId="0" fontId="58" fillId="0" borderId="0" xfId="0" applyFont="1" applyFill="1"/>
    <xf numFmtId="0" fontId="43" fillId="0" borderId="0" xfId="0" applyFont="1" applyFill="1"/>
    <xf numFmtId="0" fontId="43" fillId="0" borderId="16" xfId="0" applyFont="1" applyFill="1" applyBorder="1" applyAlignment="1">
      <alignment horizontal="center" vertical="center" wrapText="1"/>
    </xf>
    <xf numFmtId="165" fontId="8" fillId="0" borderId="0" xfId="45" applyNumberFormat="1" applyFont="1" applyBorder="1" applyAlignment="1">
      <alignment horizontal="center" vertical="center" wrapText="1"/>
    </xf>
    <xf numFmtId="9" fontId="8" fillId="29" borderId="14" xfId="46" applyNumberFormat="1" applyFont="1" applyFill="1" applyBorder="1" applyAlignment="1">
      <alignment horizontal="center" vertical="center"/>
    </xf>
    <xf numFmtId="0" fontId="1" fillId="0" borderId="0" xfId="0" applyFont="1" applyFill="1" applyAlignment="1">
      <alignment vertical="center"/>
    </xf>
    <xf numFmtId="0" fontId="42" fillId="28" borderId="0" xfId="0" applyFont="1" applyFill="1" applyAlignment="1">
      <alignment horizontal="center" vertical="center" wrapText="1"/>
    </xf>
    <xf numFmtId="0" fontId="41" fillId="27" borderId="0" xfId="0" applyFont="1" applyFill="1" applyAlignment="1">
      <alignment horizontal="center" vertical="center" wrapText="1"/>
    </xf>
    <xf numFmtId="165" fontId="64" fillId="0" borderId="0" xfId="45" applyNumberFormat="1" applyFont="1" applyBorder="1" applyAlignment="1">
      <alignment horizontal="center" vertical="center" wrapText="1"/>
    </xf>
    <xf numFmtId="0" fontId="47" fillId="0" borderId="0" xfId="0" applyFont="1" applyFill="1" applyAlignment="1">
      <alignment horizontal="center" wrapText="1"/>
    </xf>
    <xf numFmtId="0" fontId="65" fillId="0" borderId="0" xfId="0" applyFont="1" applyFill="1" applyAlignment="1">
      <alignment horizontal="center" vertical="center" wrapText="1"/>
    </xf>
    <xf numFmtId="0" fontId="9" fillId="0" borderId="0" xfId="0" applyFont="1" applyFill="1" applyBorder="1" applyAlignment="1">
      <alignment horizontal="center" vertical="center"/>
    </xf>
    <xf numFmtId="0" fontId="66" fillId="0" borderId="0"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7" fillId="0" borderId="0" xfId="0" applyFont="1" applyFill="1" applyBorder="1" applyAlignment="1">
      <alignment horizontal="center" wrapText="1"/>
    </xf>
    <xf numFmtId="0" fontId="5" fillId="0" borderId="0" xfId="0" applyFont="1" applyBorder="1" applyAlignment="1" applyProtection="1">
      <alignment horizontal="center" vertical="center"/>
      <protection locked="0"/>
    </xf>
    <xf numFmtId="0" fontId="0" fillId="31" borderId="0" xfId="0" applyFill="1" applyAlignment="1">
      <alignment horizontal="justify" wrapText="1"/>
    </xf>
    <xf numFmtId="0" fontId="0" fillId="0" borderId="0" xfId="0" applyFill="1" applyAlignment="1">
      <alignment horizontal="justify" wrapText="1"/>
    </xf>
    <xf numFmtId="0" fontId="10" fillId="32" borderId="0" xfId="0" applyFont="1" applyFill="1" applyAlignment="1">
      <alignment horizontal="left"/>
    </xf>
    <xf numFmtId="0" fontId="0" fillId="33" borderId="0" xfId="0" applyFill="1" applyAlignment="1">
      <alignment horizontal="justify" wrapText="1"/>
    </xf>
    <xf numFmtId="0" fontId="0" fillId="33" borderId="0" xfId="0" applyFont="1" applyFill="1" applyAlignment="1">
      <alignment horizontal="left" vertical="center"/>
    </xf>
    <xf numFmtId="0" fontId="3" fillId="33" borderId="0" xfId="0" applyFont="1" applyFill="1" applyAlignment="1">
      <alignment vertical="center"/>
    </xf>
    <xf numFmtId="0" fontId="37" fillId="33" borderId="0" xfId="0" applyFont="1" applyFill="1" applyAlignment="1">
      <alignment horizontal="justify" wrapText="1"/>
    </xf>
    <xf numFmtId="0" fontId="43" fillId="33" borderId="0" xfId="0" applyFont="1" applyFill="1" applyAlignment="1">
      <alignment horizontal="justify" wrapText="1"/>
    </xf>
    <xf numFmtId="0" fontId="58" fillId="33" borderId="0" xfId="0" quotePrefix="1" applyFont="1" applyFill="1" applyAlignment="1">
      <alignment horizontal="justify" wrapText="1"/>
    </xf>
    <xf numFmtId="0" fontId="3" fillId="33" borderId="0" xfId="0" applyFont="1" applyFill="1" applyAlignment="1">
      <alignment horizontal="justify" wrapText="1"/>
    </xf>
    <xf numFmtId="0" fontId="36" fillId="33" borderId="0" xfId="0" applyFont="1" applyFill="1" applyAlignment="1">
      <alignment horizontal="justify" wrapText="1"/>
    </xf>
    <xf numFmtId="0" fontId="0" fillId="33" borderId="0" xfId="0" quotePrefix="1" applyFont="1" applyFill="1" applyAlignment="1">
      <alignment horizontal="justify" wrapText="1"/>
    </xf>
    <xf numFmtId="0" fontId="46" fillId="33" borderId="0" xfId="0" quotePrefix="1" applyFont="1" applyFill="1" applyAlignment="1">
      <alignment horizontal="justify" wrapText="1"/>
    </xf>
    <xf numFmtId="0" fontId="0" fillId="33" borderId="0" xfId="0" applyFont="1" applyFill="1" applyAlignment="1">
      <alignment horizontal="justify" wrapText="1"/>
    </xf>
    <xf numFmtId="0" fontId="46" fillId="33" borderId="0" xfId="0" applyFont="1" applyFill="1" applyAlignment="1">
      <alignment horizontal="justify" wrapText="1"/>
    </xf>
    <xf numFmtId="0" fontId="68" fillId="0" borderId="0" xfId="0" applyFont="1" applyAlignment="1">
      <alignment horizontal="justify" wrapText="1"/>
    </xf>
    <xf numFmtId="0" fontId="0" fillId="0" borderId="0" xfId="0" applyFont="1" applyFill="1" applyAlignment="1">
      <alignment horizontal="justify" wrapText="1"/>
    </xf>
    <xf numFmtId="0" fontId="10" fillId="34" borderId="0" xfId="0" applyFont="1" applyFill="1" applyAlignment="1">
      <alignment horizontal="left"/>
    </xf>
    <xf numFmtId="0" fontId="36" fillId="35" borderId="0" xfId="0" applyFont="1" applyFill="1" applyAlignment="1">
      <alignment horizontal="justify" wrapText="1"/>
    </xf>
    <xf numFmtId="0" fontId="0" fillId="35" borderId="0" xfId="0" applyFill="1" applyAlignment="1">
      <alignment horizontal="justify" wrapText="1"/>
    </xf>
    <xf numFmtId="0" fontId="11" fillId="36" borderId="0" xfId="1" applyFont="1" applyFill="1" applyAlignment="1">
      <alignment horizontal="center"/>
    </xf>
    <xf numFmtId="0" fontId="69" fillId="0" borderId="26" xfId="44" applyFont="1" applyFill="1" applyBorder="1" applyAlignment="1">
      <alignment horizontal="center" wrapText="1"/>
    </xf>
    <xf numFmtId="0" fontId="0" fillId="35" borderId="0" xfId="0" quotePrefix="1" applyFill="1" applyAlignment="1">
      <alignment horizontal="justify" vertical="top" wrapText="1"/>
    </xf>
    <xf numFmtId="0" fontId="68" fillId="0" borderId="0" xfId="0" applyFont="1" applyFill="1" applyAlignment="1">
      <alignment horizontal="justify" wrapText="1"/>
    </xf>
    <xf numFmtId="0" fontId="3" fillId="0" borderId="0" xfId="0" quotePrefix="1" applyFont="1" applyAlignment="1">
      <alignment horizontal="right"/>
    </xf>
    <xf numFmtId="0" fontId="3" fillId="0" borderId="0" xfId="0" quotePrefix="1" applyFont="1" applyAlignment="1">
      <alignment horizontal="right" vertical="top"/>
    </xf>
    <xf numFmtId="49" fontId="5" fillId="0" borderId="2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39" fillId="0" borderId="0" xfId="0" applyFont="1" applyAlignment="1">
      <alignment horizontal="right" vertical="center"/>
    </xf>
    <xf numFmtId="0" fontId="40" fillId="0" borderId="0" xfId="0" applyFont="1" applyAlignment="1">
      <alignment horizontal="right" vertical="center"/>
    </xf>
    <xf numFmtId="0" fontId="2" fillId="0" borderId="2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15" fillId="0" borderId="0" xfId="0" applyFont="1" applyAlignment="1">
      <alignment horizontal="left" vertical="center" wrapText="1"/>
    </xf>
    <xf numFmtId="0" fontId="59" fillId="0" borderId="0" xfId="0" applyFont="1" applyFill="1" applyBorder="1" applyAlignment="1">
      <alignment horizontal="right" vertical="center"/>
    </xf>
    <xf numFmtId="0" fontId="15" fillId="0" borderId="19" xfId="0" applyFont="1" applyBorder="1" applyAlignment="1">
      <alignment horizontal="left" vertical="center" wrapText="1"/>
    </xf>
    <xf numFmtId="0" fontId="5" fillId="0" borderId="23"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73" fillId="0" borderId="0" xfId="0" applyFont="1" applyFill="1" applyAlignment="1">
      <alignment horizontal="right" vertical="center" wrapText="1"/>
    </xf>
    <xf numFmtId="0" fontId="75" fillId="37" borderId="0" xfId="0" applyFont="1" applyFill="1" applyAlignment="1">
      <alignment horizontal="center" wrapText="1"/>
    </xf>
    <xf numFmtId="0" fontId="1" fillId="38" borderId="0" xfId="0" applyFont="1" applyFill="1" applyAlignment="1">
      <alignment vertical="center" wrapText="1"/>
    </xf>
    <xf numFmtId="0" fontId="0" fillId="38" borderId="0" xfId="0" applyFill="1" applyAlignment="1">
      <alignment wrapText="1"/>
    </xf>
    <xf numFmtId="0" fontId="0" fillId="0" borderId="0" xfId="0" applyFill="1" applyAlignment="1">
      <alignment wrapText="1"/>
    </xf>
    <xf numFmtId="0" fontId="6" fillId="0" borderId="0" xfId="0" applyFont="1" applyFill="1" applyAlignment="1">
      <alignment horizontal="left" vertical="center" wrapText="1"/>
    </xf>
    <xf numFmtId="0" fontId="73" fillId="0" borderId="0" xfId="0" applyFont="1" applyFill="1" applyAlignment="1">
      <alignment horizontal="center" vertical="center" wrapText="1"/>
    </xf>
    <xf numFmtId="0" fontId="76" fillId="33" borderId="0" xfId="0" applyFont="1" applyFill="1" applyAlignment="1">
      <alignment horizontal="justify" wrapText="1"/>
    </xf>
    <xf numFmtId="0" fontId="77" fillId="33" borderId="0" xfId="0" quotePrefix="1" applyFont="1" applyFill="1" applyAlignment="1">
      <alignment horizontal="justify" wrapText="1"/>
    </xf>
    <xf numFmtId="0" fontId="73" fillId="0" borderId="0" xfId="0" applyFont="1" applyFill="1" applyAlignment="1">
      <alignment horizontal="right" vertical="center" wrapText="1"/>
    </xf>
  </cellXfs>
  <cellStyles count="47">
    <cellStyle name="20 % - Accent1 2" xfId="2" xr:uid="{00000000-0005-0000-0000-000000000000}"/>
    <cellStyle name="20 % - Accent2 2" xfId="3" xr:uid="{00000000-0005-0000-0000-000001000000}"/>
    <cellStyle name="20 % - Accent3 2" xfId="4" xr:uid="{00000000-0005-0000-0000-000002000000}"/>
    <cellStyle name="20 % - Accent4 2" xfId="5" xr:uid="{00000000-0005-0000-0000-000003000000}"/>
    <cellStyle name="20 % - Accent5 2" xfId="6" xr:uid="{00000000-0005-0000-0000-000004000000}"/>
    <cellStyle name="20 % - Accent6 2" xfId="7" xr:uid="{00000000-0005-0000-0000-000005000000}"/>
    <cellStyle name="40 % - Accent1 2" xfId="8" xr:uid="{00000000-0005-0000-0000-000006000000}"/>
    <cellStyle name="40 % - Accent2 2" xfId="9" xr:uid="{00000000-0005-0000-0000-000007000000}"/>
    <cellStyle name="40 % - Accent3 2" xfId="10" xr:uid="{00000000-0005-0000-0000-000008000000}"/>
    <cellStyle name="40 % - Accent4 2" xfId="11" xr:uid="{00000000-0005-0000-0000-000009000000}"/>
    <cellStyle name="40 % - Accent5 2" xfId="12" xr:uid="{00000000-0005-0000-0000-00000A000000}"/>
    <cellStyle name="40 % - Accent6 2" xfId="13" xr:uid="{00000000-0005-0000-0000-00000B000000}"/>
    <cellStyle name="60 % - Accent1 2" xfId="14" xr:uid="{00000000-0005-0000-0000-00000C000000}"/>
    <cellStyle name="60 % - Accent2 2" xfId="15" xr:uid="{00000000-0005-0000-0000-00000D000000}"/>
    <cellStyle name="60 % - Accent3 2" xfId="16" xr:uid="{00000000-0005-0000-0000-00000E000000}"/>
    <cellStyle name="60 % - Accent4 2" xfId="17" xr:uid="{00000000-0005-0000-0000-00000F000000}"/>
    <cellStyle name="60 % - Accent5 2" xfId="18" xr:uid="{00000000-0005-0000-0000-000010000000}"/>
    <cellStyle name="60 %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2" xfId="26" xr:uid="{00000000-0005-0000-0000-000018000000}"/>
    <cellStyle name="Calcul 2" xfId="27" xr:uid="{00000000-0005-0000-0000-000019000000}"/>
    <cellStyle name="Cellule liée 2" xfId="28" xr:uid="{00000000-0005-0000-0000-00001A000000}"/>
    <cellStyle name="Entrée 2" xfId="29" xr:uid="{00000000-0005-0000-0000-00001B000000}"/>
    <cellStyle name="Insatisfaisant 2" xfId="30" xr:uid="{00000000-0005-0000-0000-00001C000000}"/>
    <cellStyle name="Lien hypertexte" xfId="44" builtinId="8"/>
    <cellStyle name="Milliers" xfId="45" builtinId="3"/>
    <cellStyle name="Neutre 2" xfId="31" xr:uid="{00000000-0005-0000-0000-00001F000000}"/>
    <cellStyle name="Normal" xfId="0" builtinId="0"/>
    <cellStyle name="Normal 2" xfId="32" xr:uid="{00000000-0005-0000-0000-000021000000}"/>
    <cellStyle name="Normal 3" xfId="1" xr:uid="{00000000-0005-0000-0000-000022000000}"/>
    <cellStyle name="Pourcentage" xfId="46" builtinId="5"/>
    <cellStyle name="Pourcentage 2" xfId="33" xr:uid="{00000000-0005-0000-0000-000024000000}"/>
    <cellStyle name="Satisfaisant 2" xfId="34" xr:uid="{00000000-0005-0000-0000-000025000000}"/>
    <cellStyle name="Sortie 2" xfId="35" xr:uid="{00000000-0005-0000-0000-000026000000}"/>
    <cellStyle name="Texte explicatif 2" xfId="36" xr:uid="{00000000-0005-0000-0000-000027000000}"/>
    <cellStyle name="Titre 2" xfId="37" xr:uid="{00000000-0005-0000-0000-000028000000}"/>
    <cellStyle name="Titre 1 2" xfId="38" xr:uid="{00000000-0005-0000-0000-000029000000}"/>
    <cellStyle name="Titre 2 2" xfId="39" xr:uid="{00000000-0005-0000-0000-00002A000000}"/>
    <cellStyle name="Titre 3 2" xfId="40" xr:uid="{00000000-0005-0000-0000-00002B000000}"/>
    <cellStyle name="Titre 4 2" xfId="41" xr:uid="{00000000-0005-0000-0000-00002C000000}"/>
    <cellStyle name="Total 2" xfId="42" xr:uid="{00000000-0005-0000-0000-00002D000000}"/>
    <cellStyle name="Vérification 2" xfId="43" xr:uid="{00000000-0005-0000-0000-00002E000000}"/>
  </cellStyles>
  <dxfs count="134">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0"/>
      </font>
      <fill>
        <patternFill>
          <bgColor rgb="FFFF0000"/>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C00000"/>
      </font>
      <fill>
        <patternFill>
          <bgColor rgb="FFFFAFAF"/>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
      <font>
        <color theme="0"/>
      </font>
      <fill>
        <patternFill>
          <bgColor rgb="FFFF0000"/>
        </patternFill>
      </fill>
    </dxf>
    <dxf>
      <font>
        <color theme="0"/>
      </font>
      <fill>
        <patternFill>
          <bgColor rgb="FFFF0000"/>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0"/>
      </font>
      <fill>
        <patternFill>
          <bgColor rgb="FFFF0000"/>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0"/>
      </font>
      <fill>
        <patternFill>
          <bgColor rgb="FFFF0000"/>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C00000"/>
      </font>
      <fill>
        <patternFill>
          <bgColor rgb="FFFFAFAF"/>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theme="9" tint="-0.24994659260841701"/>
      </font>
      <fill>
        <patternFill>
          <bgColor theme="9" tint="0.59996337778862885"/>
        </patternFill>
      </fill>
    </dxf>
    <dxf>
      <font>
        <color rgb="FFC00000"/>
      </font>
      <fill>
        <patternFill>
          <bgColor rgb="FFFFAFAF"/>
        </patternFill>
      </fill>
    </dxf>
    <dxf>
      <fill>
        <patternFill>
          <bgColor theme="0" tint="-4.9989318521683403E-2"/>
        </patternFill>
      </fill>
    </dxf>
  </dxfs>
  <tableStyles count="0" defaultTableStyle="TableStyleMedium2" defaultPivotStyle="PivotStyleLight16"/>
  <colors>
    <mruColors>
      <color rgb="FFFF8F43"/>
      <color rgb="FFFFAFAF"/>
      <color rgb="FFFFA7A7"/>
      <color rgb="FFFF8989"/>
      <color rgb="FF139122"/>
      <color rgb="FFFF9F9F"/>
      <color rgb="FFFF8F8F"/>
      <color rgb="FFC4E59F"/>
      <color rgb="FF11FFC1"/>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00B050"/>
            </a:solidFill>
            <a:ln>
              <a:noFill/>
            </a:ln>
            <a:effectLst/>
          </c:spPr>
          <c:cat>
            <c:strRef>
              <c:f>(Synthèse!$C$16:$D$19,Synthèse!$C$22:$D$26)</c:f>
              <c:strCache>
                <c:ptCount val="9"/>
                <c:pt idx="0">
                  <c:v>Documentation générale et réglementaire de l'EC</c:v>
                </c:pt>
                <c:pt idx="1">
                  <c:v>Formulaires de comptabilité</c:v>
                </c:pt>
                <c:pt idx="2">
                  <c:v>Traçabilité des réceptions</c:v>
                </c:pt>
                <c:pt idx="3">
                  <c:v>Traçabilité des destructions et des retours au promoteur</c:v>
                </c:pt>
                <c:pt idx="4">
                  <c:v>Inclusion</c:v>
                </c:pt>
                <c:pt idx="5">
                  <c:v>Prescription</c:v>
                </c:pt>
                <c:pt idx="6">
                  <c:v>Préparation des produits expérimentaux</c:v>
                </c:pt>
                <c:pt idx="7">
                  <c:v>Dispensation</c:v>
                </c:pt>
                <c:pt idx="8">
                  <c:v>Retours</c:v>
                </c:pt>
              </c:strCache>
            </c:strRef>
          </c:cat>
          <c:val>
            <c:numRef>
              <c:f>(Synthèse!$F$16:$F$19,Synthèse!$F$22:$F$26)</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E489-4734-B50F-AF094695CF94}"/>
            </c:ext>
          </c:extLst>
        </c:ser>
        <c:ser>
          <c:idx val="1"/>
          <c:order val="1"/>
          <c:spPr>
            <a:solidFill>
              <a:srgbClr val="FFFF00"/>
            </a:solidFill>
            <a:ln>
              <a:noFill/>
            </a:ln>
            <a:effectLst/>
          </c:spPr>
          <c:cat>
            <c:strRef>
              <c:f>(Synthèse!$C$16:$D$19,Synthèse!$C$22:$D$26)</c:f>
              <c:strCache>
                <c:ptCount val="9"/>
                <c:pt idx="0">
                  <c:v>Documentation générale et réglementaire de l'EC</c:v>
                </c:pt>
                <c:pt idx="1">
                  <c:v>Formulaires de comptabilité</c:v>
                </c:pt>
                <c:pt idx="2">
                  <c:v>Traçabilité des réceptions</c:v>
                </c:pt>
                <c:pt idx="3">
                  <c:v>Traçabilité des destructions et des retours au promoteur</c:v>
                </c:pt>
                <c:pt idx="4">
                  <c:v>Inclusion</c:v>
                </c:pt>
                <c:pt idx="5">
                  <c:v>Prescription</c:v>
                </c:pt>
                <c:pt idx="6">
                  <c:v>Préparation des produits expérimentaux</c:v>
                </c:pt>
                <c:pt idx="7">
                  <c:v>Dispensation</c:v>
                </c:pt>
                <c:pt idx="8">
                  <c:v>Retours</c:v>
                </c:pt>
              </c:strCache>
            </c:strRef>
          </c:cat>
          <c:val>
            <c:numRef>
              <c:f>(Synthèse!$G$16:$G$19,Synthèse!$G$22:$G$26)</c:f>
              <c:numCache>
                <c:formatCode>0%</c:formatCode>
                <c:ptCount val="9"/>
                <c:pt idx="0">
                  <c:v>0.9</c:v>
                </c:pt>
                <c:pt idx="1">
                  <c:v>0.9</c:v>
                </c:pt>
                <c:pt idx="2">
                  <c:v>0.9</c:v>
                </c:pt>
                <c:pt idx="3">
                  <c:v>0.9</c:v>
                </c:pt>
                <c:pt idx="4">
                  <c:v>0.9</c:v>
                </c:pt>
                <c:pt idx="5">
                  <c:v>0.9</c:v>
                </c:pt>
                <c:pt idx="6">
                  <c:v>0.9</c:v>
                </c:pt>
                <c:pt idx="7">
                  <c:v>0.9</c:v>
                </c:pt>
                <c:pt idx="8">
                  <c:v>0.9</c:v>
                </c:pt>
              </c:numCache>
            </c:numRef>
          </c:val>
          <c:extLst>
            <c:ext xmlns:c16="http://schemas.microsoft.com/office/drawing/2014/chart" uri="{C3380CC4-5D6E-409C-BE32-E72D297353CC}">
              <c16:uniqueId val="{00000001-E489-4734-B50F-AF094695CF94}"/>
            </c:ext>
          </c:extLst>
        </c:ser>
        <c:ser>
          <c:idx val="2"/>
          <c:order val="2"/>
          <c:spPr>
            <a:solidFill>
              <a:schemeClr val="accent4"/>
            </a:solidFill>
            <a:ln>
              <a:noFill/>
            </a:ln>
            <a:effectLst/>
          </c:spPr>
          <c:cat>
            <c:strRef>
              <c:f>(Synthèse!$C$16:$D$19,Synthèse!$C$22:$D$26)</c:f>
              <c:strCache>
                <c:ptCount val="9"/>
                <c:pt idx="0">
                  <c:v>Documentation générale et réglementaire de l'EC</c:v>
                </c:pt>
                <c:pt idx="1">
                  <c:v>Formulaires de comptabilité</c:v>
                </c:pt>
                <c:pt idx="2">
                  <c:v>Traçabilité des réceptions</c:v>
                </c:pt>
                <c:pt idx="3">
                  <c:v>Traçabilité des destructions et des retours au promoteur</c:v>
                </c:pt>
                <c:pt idx="4">
                  <c:v>Inclusion</c:v>
                </c:pt>
                <c:pt idx="5">
                  <c:v>Prescription</c:v>
                </c:pt>
                <c:pt idx="6">
                  <c:v>Préparation des produits expérimentaux</c:v>
                </c:pt>
                <c:pt idx="7">
                  <c:v>Dispensation</c:v>
                </c:pt>
                <c:pt idx="8">
                  <c:v>Retours</c:v>
                </c:pt>
              </c:strCache>
            </c:strRef>
          </c:cat>
          <c:val>
            <c:numRef>
              <c:f>(Synthèse!$H$16:$H$19,Synthèse!$H$22:$H$26)</c:f>
              <c:numCache>
                <c:formatCode>0%</c:formatCode>
                <c:ptCount val="9"/>
                <c:pt idx="0">
                  <c:v>0.6</c:v>
                </c:pt>
                <c:pt idx="1">
                  <c:v>0.6</c:v>
                </c:pt>
                <c:pt idx="2">
                  <c:v>0.6</c:v>
                </c:pt>
                <c:pt idx="3">
                  <c:v>0.6</c:v>
                </c:pt>
                <c:pt idx="4">
                  <c:v>0.6</c:v>
                </c:pt>
                <c:pt idx="5">
                  <c:v>0.6</c:v>
                </c:pt>
                <c:pt idx="6">
                  <c:v>0.6</c:v>
                </c:pt>
                <c:pt idx="7">
                  <c:v>0.6</c:v>
                </c:pt>
                <c:pt idx="8">
                  <c:v>0.6</c:v>
                </c:pt>
              </c:numCache>
            </c:numRef>
          </c:val>
          <c:extLst>
            <c:ext xmlns:c16="http://schemas.microsoft.com/office/drawing/2014/chart" uri="{C3380CC4-5D6E-409C-BE32-E72D297353CC}">
              <c16:uniqueId val="{00000002-E489-4734-B50F-AF094695CF94}"/>
            </c:ext>
          </c:extLst>
        </c:ser>
        <c:ser>
          <c:idx val="3"/>
          <c:order val="3"/>
          <c:spPr>
            <a:solidFill>
              <a:srgbClr val="FF0000"/>
            </a:solidFill>
            <a:ln>
              <a:noFill/>
            </a:ln>
            <a:effectLst/>
          </c:spPr>
          <c:cat>
            <c:strRef>
              <c:f>(Synthèse!$C$16:$D$19,Synthèse!$C$22:$D$26)</c:f>
              <c:strCache>
                <c:ptCount val="9"/>
                <c:pt idx="0">
                  <c:v>Documentation générale et réglementaire de l'EC</c:v>
                </c:pt>
                <c:pt idx="1">
                  <c:v>Formulaires de comptabilité</c:v>
                </c:pt>
                <c:pt idx="2">
                  <c:v>Traçabilité des réceptions</c:v>
                </c:pt>
                <c:pt idx="3">
                  <c:v>Traçabilité des destructions et des retours au promoteur</c:v>
                </c:pt>
                <c:pt idx="4">
                  <c:v>Inclusion</c:v>
                </c:pt>
                <c:pt idx="5">
                  <c:v>Prescription</c:v>
                </c:pt>
                <c:pt idx="6">
                  <c:v>Préparation des produits expérimentaux</c:v>
                </c:pt>
                <c:pt idx="7">
                  <c:v>Dispensation</c:v>
                </c:pt>
                <c:pt idx="8">
                  <c:v>Retours</c:v>
                </c:pt>
              </c:strCache>
            </c:strRef>
          </c:cat>
          <c:val>
            <c:numRef>
              <c:f>(Synthèse!$I$16:$I$19,Synthèse!$I$22:$I$26)</c:f>
              <c:numCache>
                <c:formatCode>0%</c:formatCode>
                <c:ptCount val="9"/>
                <c:pt idx="0">
                  <c:v>0.3</c:v>
                </c:pt>
                <c:pt idx="1">
                  <c:v>0.3</c:v>
                </c:pt>
                <c:pt idx="2">
                  <c:v>0.3</c:v>
                </c:pt>
                <c:pt idx="3">
                  <c:v>0.3</c:v>
                </c:pt>
                <c:pt idx="4">
                  <c:v>0.3</c:v>
                </c:pt>
                <c:pt idx="5">
                  <c:v>0.3</c:v>
                </c:pt>
                <c:pt idx="6">
                  <c:v>0.3</c:v>
                </c:pt>
                <c:pt idx="7">
                  <c:v>0.3</c:v>
                </c:pt>
                <c:pt idx="8">
                  <c:v>0.3</c:v>
                </c:pt>
              </c:numCache>
            </c:numRef>
          </c:val>
          <c:extLst>
            <c:ext xmlns:c16="http://schemas.microsoft.com/office/drawing/2014/chart" uri="{C3380CC4-5D6E-409C-BE32-E72D297353CC}">
              <c16:uniqueId val="{00000003-E489-4734-B50F-AF094695CF94}"/>
            </c:ext>
          </c:extLst>
        </c:ser>
        <c:ser>
          <c:idx val="4"/>
          <c:order val="4"/>
          <c:tx>
            <c:v>Série 5</c:v>
          </c:tx>
          <c:spPr>
            <a:noFill/>
            <a:ln w="25400">
              <a:solidFill>
                <a:sysClr val="windowText" lastClr="000000"/>
              </a:solidFill>
            </a:ln>
            <a:effectLst/>
          </c:spPr>
          <c:val>
            <c:numRef>
              <c:f>(Synthèse!$E$16:$E$19,Synthèse!$E$22:$E$26)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E489-4734-B50F-AF094695CF94}"/>
            </c:ext>
          </c:extLst>
        </c:ser>
        <c:dLbls>
          <c:showLegendKey val="0"/>
          <c:showVal val="0"/>
          <c:showCatName val="0"/>
          <c:showSerName val="0"/>
          <c:showPercent val="0"/>
          <c:showBubbleSize val="0"/>
        </c:dLbls>
        <c:axId val="260232848"/>
        <c:axId val="117457048"/>
      </c:radarChart>
      <c:catAx>
        <c:axId val="260232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117457048"/>
        <c:crosses val="autoZero"/>
        <c:auto val="1"/>
        <c:lblAlgn val="ctr"/>
        <c:lblOffset val="100"/>
        <c:noMultiLvlLbl val="0"/>
      </c:catAx>
      <c:valAx>
        <c:axId val="117457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260232848"/>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42331</xdr:colOff>
      <xdr:row>26</xdr:row>
      <xdr:rowOff>10583</xdr:rowOff>
    </xdr:from>
    <xdr:to>
      <xdr:col>1</xdr:col>
      <xdr:colOff>5376332</xdr:colOff>
      <xdr:row>29</xdr:row>
      <xdr:rowOff>84665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431" t="47966" r="53814" b="45414"/>
        <a:stretch/>
      </xdr:blipFill>
      <xdr:spPr>
        <a:xfrm>
          <a:off x="158748" y="8826500"/>
          <a:ext cx="5334001" cy="645584"/>
        </a:xfrm>
        <a:prstGeom prst="rect">
          <a:avLst/>
        </a:prstGeom>
      </xdr:spPr>
    </xdr:pic>
    <xdr:clientData/>
  </xdr:twoCellAnchor>
  <xdr:twoCellAnchor>
    <xdr:from>
      <xdr:col>1</xdr:col>
      <xdr:colOff>6670522</xdr:colOff>
      <xdr:row>39</xdr:row>
      <xdr:rowOff>869357</xdr:rowOff>
    </xdr:from>
    <xdr:to>
      <xdr:col>1</xdr:col>
      <xdr:colOff>12155713</xdr:colOff>
      <xdr:row>40</xdr:row>
      <xdr:rowOff>100921</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960808" y="14676071"/>
          <a:ext cx="5485191" cy="519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i="1">
              <a:solidFill>
                <a:srgbClr val="7030A0"/>
              </a:solidFill>
            </a:rPr>
            <a:t>Dans cet exemple de remplissage</a:t>
          </a:r>
          <a:r>
            <a:rPr lang="fr-FR" sz="1100" b="1" i="1" baseline="0">
              <a:solidFill>
                <a:srgbClr val="7030A0"/>
              </a:solidFill>
            </a:rPr>
            <a:t> de la grille : </a:t>
          </a:r>
          <a:r>
            <a:rPr lang="fr-FR" sz="1100" i="1" baseline="0">
              <a:solidFill>
                <a:srgbClr val="7030A0"/>
              </a:solidFill>
            </a:rPr>
            <a:t>on a audité 5 prescriptions pour le patient n°01-028, dont 3 indiquaient le sexe du patient (critère 43)</a:t>
          </a:r>
          <a:endParaRPr lang="fr-FR" sz="1100" i="1">
            <a:solidFill>
              <a:srgbClr val="7030A0"/>
            </a:solidFill>
          </a:endParaRPr>
        </a:p>
      </xdr:txBody>
    </xdr:sp>
    <xdr:clientData/>
  </xdr:twoCellAnchor>
  <xdr:twoCellAnchor editAs="oneCell">
    <xdr:from>
      <xdr:col>0</xdr:col>
      <xdr:colOff>231321</xdr:colOff>
      <xdr:row>0</xdr:row>
      <xdr:rowOff>95250</xdr:rowOff>
    </xdr:from>
    <xdr:to>
      <xdr:col>1</xdr:col>
      <xdr:colOff>2170634</xdr:colOff>
      <xdr:row>0</xdr:row>
      <xdr:rowOff>935514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stretch>
          <a:fillRect/>
        </a:stretch>
      </xdr:blipFill>
      <xdr:spPr>
        <a:xfrm>
          <a:off x="231321" y="95250"/>
          <a:ext cx="2211456" cy="840264"/>
        </a:xfrm>
        <a:prstGeom prst="rect">
          <a:avLst/>
        </a:prstGeom>
      </xdr:spPr>
    </xdr:pic>
    <xdr:clientData/>
  </xdr:twoCellAnchor>
  <xdr:twoCellAnchor>
    <xdr:from>
      <xdr:col>1</xdr:col>
      <xdr:colOff>6669986</xdr:colOff>
      <xdr:row>28</xdr:row>
      <xdr:rowOff>81643</xdr:rowOff>
    </xdr:from>
    <xdr:to>
      <xdr:col>1</xdr:col>
      <xdr:colOff>12188887</xdr:colOff>
      <xdr:row>39</xdr:row>
      <xdr:rowOff>925288</xdr:rowOff>
    </xdr:to>
    <xdr:grpSp>
      <xdr:nvGrpSpPr>
        <xdr:cNvPr id="11" name="Groupe 10">
          <a:extLst>
            <a:ext uri="{FF2B5EF4-FFF2-40B4-BE49-F238E27FC236}">
              <a16:creationId xmlns:a16="http://schemas.microsoft.com/office/drawing/2014/main" id="{C55BF3EA-DF79-4F14-9288-3CC37C14AE82}"/>
            </a:ext>
          </a:extLst>
        </xdr:cNvPr>
        <xdr:cNvGrpSpPr/>
      </xdr:nvGrpSpPr>
      <xdr:grpSpPr>
        <a:xfrm>
          <a:off x="6960272" y="11502572"/>
          <a:ext cx="5518901" cy="3229430"/>
          <a:chOff x="6960272" y="11502572"/>
          <a:chExt cx="5518901" cy="3229430"/>
        </a:xfrm>
      </xdr:grpSpPr>
      <xdr:pic>
        <xdr:nvPicPr>
          <xdr:cNvPr id="9" name="Image 8">
            <a:extLst>
              <a:ext uri="{FF2B5EF4-FFF2-40B4-BE49-F238E27FC236}">
                <a16:creationId xmlns:a16="http://schemas.microsoft.com/office/drawing/2014/main" id="{12332C99-9CAC-469B-999A-712BBD1C3BE1}"/>
              </a:ext>
            </a:extLst>
          </xdr:cNvPr>
          <xdr:cNvPicPr>
            <a:picLocks noChangeAspect="1"/>
          </xdr:cNvPicPr>
        </xdr:nvPicPr>
        <xdr:blipFill>
          <a:blip xmlns:r="http://schemas.openxmlformats.org/officeDocument/2006/relationships" r:embed="rId3"/>
          <a:stretch>
            <a:fillRect/>
          </a:stretch>
        </xdr:blipFill>
        <xdr:spPr>
          <a:xfrm>
            <a:off x="6960272" y="11502572"/>
            <a:ext cx="5518901" cy="3229430"/>
          </a:xfrm>
          <a:prstGeom prst="rect">
            <a:avLst/>
          </a:prstGeom>
        </xdr:spPr>
      </xdr:pic>
      <xdr:sp macro="" textlink="">
        <xdr:nvSpPr>
          <xdr:cNvPr id="7" name="Rectangle 6">
            <a:extLst>
              <a:ext uri="{FF2B5EF4-FFF2-40B4-BE49-F238E27FC236}">
                <a16:creationId xmlns:a16="http://schemas.microsoft.com/office/drawing/2014/main" id="{AF8AE346-ABE2-4F53-B0D7-62A4DEF64CF5}"/>
              </a:ext>
            </a:extLst>
          </xdr:cNvPr>
          <xdr:cNvSpPr/>
        </xdr:nvSpPr>
        <xdr:spPr>
          <a:xfrm>
            <a:off x="11241178" y="12070293"/>
            <a:ext cx="571775" cy="209199"/>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8" name="Rectangle 7">
            <a:extLst>
              <a:ext uri="{FF2B5EF4-FFF2-40B4-BE49-F238E27FC236}">
                <a16:creationId xmlns:a16="http://schemas.microsoft.com/office/drawing/2014/main" id="{61501275-F6D4-4A8B-B734-7D0291A8AA93}"/>
              </a:ext>
            </a:extLst>
          </xdr:cNvPr>
          <xdr:cNvSpPr/>
        </xdr:nvSpPr>
        <xdr:spPr>
          <a:xfrm>
            <a:off x="11241178" y="14220260"/>
            <a:ext cx="571775" cy="209193"/>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81643</xdr:colOff>
      <xdr:row>0</xdr:row>
      <xdr:rowOff>95250</xdr:rowOff>
    </xdr:from>
    <xdr:to>
      <xdr:col>2</xdr:col>
      <xdr:colOff>1721599</xdr:colOff>
      <xdr:row>2</xdr:row>
      <xdr:rowOff>554514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1643" y="95250"/>
          <a:ext cx="2211456" cy="840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449034</xdr:colOff>
      <xdr:row>5</xdr:row>
      <xdr:rowOff>206828</xdr:rowOff>
    </xdr:from>
    <xdr:to>
      <xdr:col>18</xdr:col>
      <xdr:colOff>54428</xdr:colOff>
      <xdr:row>32</xdr:row>
      <xdr:rowOff>54428</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421821</xdr:colOff>
      <xdr:row>0</xdr:row>
      <xdr:rowOff>68035</xdr:rowOff>
    </xdr:from>
    <xdr:to>
      <xdr:col>2</xdr:col>
      <xdr:colOff>2219620</xdr:colOff>
      <xdr:row>2</xdr:row>
      <xdr:rowOff>527299</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421821" y="68035"/>
          <a:ext cx="2211456" cy="8402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medit-normandie.fr/boite-a-outils/essais-cliniques/essais-cliniques,4002,5007.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T81"/>
  <sheetViews>
    <sheetView showGridLines="0" tabSelected="1" zoomScale="70" zoomScaleNormal="70" zoomScalePageLayoutView="70" workbookViewId="0">
      <selection activeCell="B2" sqref="B2"/>
    </sheetView>
  </sheetViews>
  <sheetFormatPr baseColWidth="10" defaultRowHeight="14.5" x14ac:dyDescent="0.35"/>
  <cols>
    <col min="1" max="1" width="4.1796875" customWidth="1"/>
    <col min="2" max="2" width="177.81640625" style="31" customWidth="1"/>
    <col min="3" max="3" width="11.453125" customWidth="1"/>
  </cols>
  <sheetData>
    <row r="1" spans="2:20" ht="82.5" customHeight="1" x14ac:dyDescent="0.35">
      <c r="B1" s="155"/>
    </row>
    <row r="2" spans="2:20" ht="36" x14ac:dyDescent="0.8">
      <c r="B2" s="22" t="s">
        <v>63</v>
      </c>
    </row>
    <row r="3" spans="2:20" x14ac:dyDescent="0.35">
      <c r="B3" s="32"/>
    </row>
    <row r="4" spans="2:20" ht="15.5" x14ac:dyDescent="0.35">
      <c r="B4" s="136" t="s">
        <v>61</v>
      </c>
    </row>
    <row r="5" spans="2:20" x14ac:dyDescent="0.35">
      <c r="B5" s="32"/>
    </row>
    <row r="6" spans="2:20" ht="26" x14ac:dyDescent="0.6">
      <c r="B6" s="33" t="s">
        <v>60</v>
      </c>
      <c r="C6" s="29"/>
      <c r="D6" s="29"/>
      <c r="E6" s="29"/>
      <c r="F6" s="29"/>
      <c r="G6" s="29"/>
      <c r="H6" s="29"/>
      <c r="I6" s="29"/>
      <c r="J6" s="29"/>
      <c r="K6" s="29"/>
      <c r="L6" s="29"/>
      <c r="M6" s="30"/>
      <c r="N6" s="30"/>
      <c r="O6" s="30"/>
      <c r="P6" s="30"/>
      <c r="Q6" s="30"/>
      <c r="R6" s="30"/>
      <c r="S6" s="30"/>
      <c r="T6" s="30"/>
    </row>
    <row r="7" spans="2:20" ht="362.5" x14ac:dyDescent="0.35">
      <c r="B7" s="116" t="s">
        <v>170</v>
      </c>
    </row>
    <row r="8" spans="2:20" ht="18.5" x14ac:dyDescent="0.45">
      <c r="B8" s="156" t="s">
        <v>171</v>
      </c>
    </row>
    <row r="9" spans="2:20" x14ac:dyDescent="0.35">
      <c r="B9" s="117"/>
    </row>
    <row r="10" spans="2:20" ht="26" x14ac:dyDescent="0.6">
      <c r="B10" s="118" t="s">
        <v>7</v>
      </c>
    </row>
    <row r="11" spans="2:20" ht="8" customHeight="1" x14ac:dyDescent="0.35">
      <c r="B11" s="119"/>
    </row>
    <row r="12" spans="2:20" x14ac:dyDescent="0.35">
      <c r="B12" s="119" t="s">
        <v>62</v>
      </c>
    </row>
    <row r="13" spans="2:20" x14ac:dyDescent="0.35">
      <c r="B13" s="119" t="s">
        <v>85</v>
      </c>
    </row>
    <row r="14" spans="2:20" x14ac:dyDescent="0.35">
      <c r="B14" s="119"/>
    </row>
    <row r="15" spans="2:20" x14ac:dyDescent="0.35">
      <c r="B15" s="120" t="s">
        <v>88</v>
      </c>
    </row>
    <row r="16" spans="2:20" x14ac:dyDescent="0.35">
      <c r="B16" s="121" t="s">
        <v>87</v>
      </c>
    </row>
    <row r="17" spans="1:2" x14ac:dyDescent="0.35">
      <c r="B17" s="119"/>
    </row>
    <row r="18" spans="1:2" x14ac:dyDescent="0.35">
      <c r="B18" s="119" t="s">
        <v>149</v>
      </c>
    </row>
    <row r="19" spans="1:2" x14ac:dyDescent="0.35">
      <c r="B19" s="119"/>
    </row>
    <row r="20" spans="1:2" ht="18.5" x14ac:dyDescent="0.45">
      <c r="B20" s="122" t="s">
        <v>86</v>
      </c>
    </row>
    <row r="21" spans="1:2" ht="32.25" customHeight="1" x14ac:dyDescent="0.35">
      <c r="B21" s="123" t="s">
        <v>155</v>
      </c>
    </row>
    <row r="22" spans="1:2" ht="15.5" x14ac:dyDescent="0.35">
      <c r="A22" s="52"/>
      <c r="B22" s="124" t="s">
        <v>156</v>
      </c>
    </row>
    <row r="23" spans="1:2" ht="29" x14ac:dyDescent="0.35">
      <c r="B23" s="124" t="s">
        <v>169</v>
      </c>
    </row>
    <row r="24" spans="1:2" x14ac:dyDescent="0.35">
      <c r="B24" s="125"/>
    </row>
    <row r="25" spans="1:2" x14ac:dyDescent="0.35">
      <c r="B25" s="125"/>
    </row>
    <row r="26" spans="1:2" x14ac:dyDescent="0.35">
      <c r="B26" s="119" t="s">
        <v>175</v>
      </c>
    </row>
    <row r="27" spans="1:2" x14ac:dyDescent="0.35">
      <c r="B27" s="119"/>
    </row>
    <row r="28" spans="1:2" x14ac:dyDescent="0.35">
      <c r="B28" s="119"/>
    </row>
    <row r="29" spans="1:2" x14ac:dyDescent="0.35">
      <c r="B29" s="119"/>
    </row>
    <row r="30" spans="1:2" x14ac:dyDescent="0.35">
      <c r="B30" s="119"/>
    </row>
    <row r="31" spans="1:2" x14ac:dyDescent="0.35">
      <c r="B31" s="119"/>
    </row>
    <row r="32" spans="1:2" x14ac:dyDescent="0.35">
      <c r="B32" s="125"/>
    </row>
    <row r="33" spans="1:2" x14ac:dyDescent="0.35">
      <c r="B33" s="125"/>
    </row>
    <row r="34" spans="1:2" x14ac:dyDescent="0.35">
      <c r="A34" s="140" t="s">
        <v>143</v>
      </c>
      <c r="B34" s="125" t="s">
        <v>151</v>
      </c>
    </row>
    <row r="35" spans="1:2" x14ac:dyDescent="0.35">
      <c r="A35" s="69"/>
      <c r="B35" s="119" t="s">
        <v>133</v>
      </c>
    </row>
    <row r="36" spans="1:2" ht="15" customHeight="1" x14ac:dyDescent="0.35">
      <c r="A36" s="69"/>
      <c r="B36" s="119" t="s">
        <v>134</v>
      </c>
    </row>
    <row r="37" spans="1:2" ht="29" x14ac:dyDescent="0.35">
      <c r="A37" s="69"/>
      <c r="B37" s="162" t="s">
        <v>173</v>
      </c>
    </row>
    <row r="38" spans="1:2" x14ac:dyDescent="0.35">
      <c r="A38" s="69"/>
      <c r="B38" s="126"/>
    </row>
    <row r="39" spans="1:2" ht="29" x14ac:dyDescent="0.35">
      <c r="A39" s="141" t="s">
        <v>144</v>
      </c>
      <c r="B39" s="125" t="s">
        <v>152</v>
      </c>
    </row>
    <row r="40" spans="1:2" ht="101.5" x14ac:dyDescent="0.35">
      <c r="A40" s="70"/>
      <c r="B40" s="127" t="s">
        <v>176</v>
      </c>
    </row>
    <row r="41" spans="1:2" x14ac:dyDescent="0.35">
      <c r="B41" s="127" t="s">
        <v>142</v>
      </c>
    </row>
    <row r="42" spans="1:2" ht="29" x14ac:dyDescent="0.35">
      <c r="B42" s="163" t="s">
        <v>174</v>
      </c>
    </row>
    <row r="43" spans="1:2" x14ac:dyDescent="0.35">
      <c r="B43" s="128"/>
    </row>
    <row r="44" spans="1:2" x14ac:dyDescent="0.35">
      <c r="B44" s="126"/>
    </row>
    <row r="45" spans="1:2" x14ac:dyDescent="0.35">
      <c r="B45" s="126"/>
    </row>
    <row r="46" spans="1:2" x14ac:dyDescent="0.35">
      <c r="B46" s="129" t="s">
        <v>98</v>
      </c>
    </row>
    <row r="47" spans="1:2" x14ac:dyDescent="0.35">
      <c r="B47" s="130" t="s">
        <v>168</v>
      </c>
    </row>
    <row r="48" spans="1:2" x14ac:dyDescent="0.35">
      <c r="B48" s="130"/>
    </row>
    <row r="49" spans="2:2" x14ac:dyDescent="0.35">
      <c r="B49" s="125"/>
    </row>
    <row r="50" spans="2:2" ht="18.5" x14ac:dyDescent="0.45">
      <c r="B50" s="119" t="s">
        <v>99</v>
      </c>
    </row>
    <row r="51" spans="2:2" ht="6" customHeight="1" x14ac:dyDescent="0.35">
      <c r="B51" s="126"/>
    </row>
    <row r="52" spans="2:2" x14ac:dyDescent="0.35">
      <c r="B52" s="34"/>
    </row>
    <row r="53" spans="2:2" ht="26" x14ac:dyDescent="0.6">
      <c r="B53" s="131" t="s">
        <v>158</v>
      </c>
    </row>
    <row r="54" spans="2:2" s="46" customFormat="1" x14ac:dyDescent="0.35">
      <c r="B54" s="47" t="s">
        <v>65</v>
      </c>
    </row>
    <row r="55" spans="2:2" s="46" customFormat="1" x14ac:dyDescent="0.35">
      <c r="B55" s="47" t="s">
        <v>66</v>
      </c>
    </row>
    <row r="56" spans="2:2" s="46" customFormat="1" x14ac:dyDescent="0.35">
      <c r="B56" s="47" t="s">
        <v>8</v>
      </c>
    </row>
    <row r="57" spans="2:2" s="46" customFormat="1" x14ac:dyDescent="0.35">
      <c r="B57" s="47" t="s">
        <v>67</v>
      </c>
    </row>
    <row r="58" spans="2:2" s="46" customFormat="1" x14ac:dyDescent="0.35">
      <c r="B58" s="47" t="s">
        <v>70</v>
      </c>
    </row>
    <row r="59" spans="2:2" s="46" customFormat="1" x14ac:dyDescent="0.35">
      <c r="B59" s="47" t="s">
        <v>69</v>
      </c>
    </row>
    <row r="60" spans="2:2" s="46" customFormat="1" x14ac:dyDescent="0.35">
      <c r="B60" s="47" t="s">
        <v>4</v>
      </c>
    </row>
    <row r="61" spans="2:2" s="46" customFormat="1" x14ac:dyDescent="0.35">
      <c r="B61" s="47" t="s">
        <v>10</v>
      </c>
    </row>
    <row r="62" spans="2:2" s="46" customFormat="1" x14ac:dyDescent="0.35">
      <c r="B62" s="47" t="s">
        <v>5</v>
      </c>
    </row>
    <row r="63" spans="2:2" s="46" customFormat="1" x14ac:dyDescent="0.35">
      <c r="B63" s="47" t="s">
        <v>9</v>
      </c>
    </row>
    <row r="64" spans="2:2" s="46" customFormat="1" x14ac:dyDescent="0.35">
      <c r="B64" s="47" t="s">
        <v>68</v>
      </c>
    </row>
    <row r="65" spans="1:2" x14ac:dyDescent="0.35">
      <c r="B65" s="34"/>
    </row>
    <row r="66" spans="1:2" ht="26" x14ac:dyDescent="0.6">
      <c r="B66" s="133" t="s">
        <v>159</v>
      </c>
    </row>
    <row r="67" spans="1:2" x14ac:dyDescent="0.35">
      <c r="B67" s="134"/>
    </row>
    <row r="68" spans="1:2" ht="29" x14ac:dyDescent="0.35">
      <c r="B68" s="135" t="s">
        <v>172</v>
      </c>
    </row>
    <row r="69" spans="1:2" x14ac:dyDescent="0.35">
      <c r="B69" s="134"/>
    </row>
    <row r="70" spans="1:2" ht="290" x14ac:dyDescent="0.35">
      <c r="B70" s="138" t="s">
        <v>160</v>
      </c>
    </row>
    <row r="71" spans="1:2" x14ac:dyDescent="0.35">
      <c r="B71" s="117"/>
    </row>
    <row r="72" spans="1:2" x14ac:dyDescent="0.35">
      <c r="B72" s="117" t="s">
        <v>96</v>
      </c>
    </row>
    <row r="73" spans="1:2" x14ac:dyDescent="0.35">
      <c r="B73" s="117"/>
    </row>
    <row r="74" spans="1:2" ht="26" x14ac:dyDescent="0.6">
      <c r="B74" s="139" t="s">
        <v>162</v>
      </c>
    </row>
    <row r="75" spans="1:2" x14ac:dyDescent="0.35">
      <c r="A75" s="71" t="s">
        <v>17</v>
      </c>
      <c r="B75" s="132" t="s">
        <v>2</v>
      </c>
    </row>
    <row r="76" spans="1:2" ht="29" x14ac:dyDescent="0.35">
      <c r="A76" s="71" t="s">
        <v>17</v>
      </c>
      <c r="B76" s="117" t="s">
        <v>3</v>
      </c>
    </row>
    <row r="77" spans="1:2" x14ac:dyDescent="0.35">
      <c r="A77" s="71" t="s">
        <v>17</v>
      </c>
      <c r="B77" s="117" t="s">
        <v>0</v>
      </c>
    </row>
    <row r="78" spans="1:2" x14ac:dyDescent="0.35">
      <c r="A78" s="71" t="s">
        <v>17</v>
      </c>
      <c r="B78" s="117" t="s">
        <v>1</v>
      </c>
    </row>
    <row r="79" spans="1:2" ht="15" thickBot="1" x14ac:dyDescent="0.4">
      <c r="A79" s="20"/>
      <c r="B79" s="117"/>
    </row>
    <row r="80" spans="1:2" ht="47.5" thickTop="1" thickBot="1" x14ac:dyDescent="0.4">
      <c r="A80" s="20"/>
      <c r="B80" s="137" t="s">
        <v>161</v>
      </c>
    </row>
    <row r="81" spans="1:2" ht="15" thickTop="1" x14ac:dyDescent="0.35">
      <c r="A81" s="20"/>
      <c r="B81" s="49"/>
    </row>
  </sheetData>
  <sheetProtection password="C170" sheet="1" objects="1" scenarios="1"/>
  <protectedRanges>
    <protectedRange sqref="B80" name="Plage1"/>
  </protectedRanges>
  <hyperlinks>
    <hyperlink ref="B80" r:id="rId1" display="http://www.omedit-normandie.fr/boite-a-outils/essais-cliniques/essais-cliniques,4002,5007.html" xr:uid="{00000000-0004-0000-0000-000000000000}"/>
  </hyperlinks>
  <pageMargins left="0.7" right="0.7" top="0.75" bottom="0.75" header="0.3" footer="0.3"/>
  <pageSetup paperSize="9" scale="72"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K131"/>
  <sheetViews>
    <sheetView showGridLines="0" zoomScale="70" zoomScaleNormal="70" zoomScaleSheetLayoutView="80" workbookViewId="0">
      <pane xSplit="3" topLeftCell="D1" activePane="topRight" state="frozen"/>
      <selection pane="topRight" activeCell="D11" sqref="D11"/>
    </sheetView>
  </sheetViews>
  <sheetFormatPr baseColWidth="10" defaultColWidth="11.453125" defaultRowHeight="14.5" x14ac:dyDescent="0.35"/>
  <cols>
    <col min="1" max="1" width="1.7265625" style="4" customWidth="1"/>
    <col min="2" max="2" width="6.81640625" style="26" customWidth="1"/>
    <col min="3" max="3" width="74.26953125" style="4" customWidth="1"/>
    <col min="4" max="4" width="10.81640625" style="28" customWidth="1"/>
    <col min="5" max="33" width="11.453125" style="4"/>
    <col min="34" max="36" width="0.81640625" style="107" customWidth="1"/>
    <col min="37" max="37" width="18.54296875" style="35" bestFit="1" customWidth="1"/>
    <col min="38" max="16384" width="11.453125" style="4"/>
  </cols>
  <sheetData>
    <row r="1" spans="2:37" x14ac:dyDescent="0.35">
      <c r="B1" s="96"/>
      <c r="C1" s="159"/>
      <c r="D1" s="160"/>
      <c r="E1" s="159"/>
      <c r="F1" s="159"/>
      <c r="G1" s="159"/>
      <c r="H1" s="159"/>
      <c r="I1" s="159"/>
      <c r="J1" s="159"/>
      <c r="K1" s="159"/>
      <c r="L1" s="159"/>
      <c r="M1" s="159"/>
    </row>
    <row r="2" spans="2:37" x14ac:dyDescent="0.35">
      <c r="B2" s="96"/>
      <c r="C2" s="159"/>
      <c r="D2" s="160"/>
      <c r="E2" s="159"/>
      <c r="F2" s="159"/>
      <c r="G2" s="159"/>
      <c r="H2" s="159"/>
      <c r="I2" s="159"/>
      <c r="J2" s="159"/>
      <c r="K2" s="159"/>
      <c r="L2" s="159"/>
      <c r="M2" s="159"/>
    </row>
    <row r="3" spans="2:37" ht="52.5" customHeight="1" x14ac:dyDescent="0.35">
      <c r="B3" s="96"/>
      <c r="C3" s="161"/>
      <c r="D3" s="161"/>
      <c r="E3" s="161"/>
      <c r="F3" s="161"/>
      <c r="G3" s="161"/>
      <c r="H3" s="161"/>
      <c r="I3" s="161"/>
      <c r="J3" s="161"/>
      <c r="K3" s="161"/>
      <c r="L3" s="161"/>
      <c r="M3" s="161"/>
    </row>
    <row r="4" spans="2:37" ht="36" x14ac:dyDescent="0.35">
      <c r="B4" s="36" t="s">
        <v>63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row>
    <row r="5" spans="2:37" ht="18.5" x14ac:dyDescent="0.35">
      <c r="B5" s="39" t="s">
        <v>72</v>
      </c>
      <c r="C5" s="39"/>
      <c r="E5" s="40"/>
      <c r="F5" s="40"/>
      <c r="G5" s="40"/>
      <c r="H5" s="40"/>
      <c r="I5" s="40"/>
    </row>
    <row r="6" spans="2:37" s="1" customFormat="1" ht="18.5" x14ac:dyDescent="0.35">
      <c r="B6" s="41" t="s">
        <v>71</v>
      </c>
      <c r="C6" s="41"/>
      <c r="D6" s="27"/>
      <c r="N6" s="42" t="s">
        <v>153</v>
      </c>
      <c r="O6" s="104" t="s">
        <v>78</v>
      </c>
      <c r="P6" s="105" t="s">
        <v>79</v>
      </c>
      <c r="R6" s="103"/>
      <c r="S6" s="103"/>
      <c r="AH6" s="108"/>
      <c r="AI6" s="108"/>
      <c r="AJ6" s="108"/>
      <c r="AK6" s="43"/>
    </row>
    <row r="7" spans="2:37" s="1" customFormat="1" ht="19" thickBot="1" x14ac:dyDescent="0.4">
      <c r="B7" s="24"/>
      <c r="C7" s="3"/>
      <c r="D7" s="27"/>
      <c r="N7" s="42" t="s">
        <v>140</v>
      </c>
      <c r="O7" s="23" t="s">
        <v>141</v>
      </c>
      <c r="AH7" s="108"/>
      <c r="AI7" s="108"/>
      <c r="AJ7" s="108"/>
      <c r="AK7" s="44" t="s">
        <v>81</v>
      </c>
    </row>
    <row r="8" spans="2:37" s="1" customFormat="1" ht="24" thickBot="1" x14ac:dyDescent="0.4">
      <c r="B8" s="8" t="s">
        <v>73</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109"/>
      <c r="AI8" s="109"/>
      <c r="AJ8" s="109"/>
      <c r="AK8" s="84" t="str">
        <f>IFERROR(AVERAGE(AK15:AK29,AK35:AK38,AK44:AK47,AK49,AK52:AK53,AK58:AK66),"Non renseigné")</f>
        <v>Non renseigné</v>
      </c>
    </row>
    <row r="9" spans="2:37" s="1" customFormat="1" ht="42" customHeight="1" thickBot="1" x14ac:dyDescent="0.4">
      <c r="B9" s="151" t="s">
        <v>110</v>
      </c>
      <c r="C9" s="151"/>
      <c r="D9" s="28"/>
      <c r="AH9" s="108"/>
      <c r="AI9" s="108"/>
      <c r="AJ9" s="108"/>
      <c r="AK9" s="74"/>
    </row>
    <row r="10" spans="2:37" s="37" customFormat="1" ht="21.5" thickBot="1" x14ac:dyDescent="0.4">
      <c r="B10" s="144" t="s">
        <v>76</v>
      </c>
      <c r="C10" s="144"/>
      <c r="D10" s="38">
        <v>1</v>
      </c>
      <c r="E10" s="38">
        <v>2</v>
      </c>
      <c r="F10" s="38">
        <v>3</v>
      </c>
      <c r="G10" s="38">
        <v>4</v>
      </c>
      <c r="H10" s="38">
        <v>5</v>
      </c>
      <c r="I10" s="38">
        <v>6</v>
      </c>
      <c r="J10" s="38">
        <v>7</v>
      </c>
      <c r="K10" s="38">
        <v>8</v>
      </c>
      <c r="L10" s="38">
        <v>9</v>
      </c>
      <c r="M10" s="38">
        <v>10</v>
      </c>
      <c r="N10" s="38">
        <v>11</v>
      </c>
      <c r="O10" s="38">
        <v>12</v>
      </c>
      <c r="P10" s="38">
        <v>13</v>
      </c>
      <c r="Q10" s="38">
        <v>14</v>
      </c>
      <c r="R10" s="38">
        <v>15</v>
      </c>
      <c r="S10" s="38">
        <v>16</v>
      </c>
      <c r="T10" s="38">
        <v>17</v>
      </c>
      <c r="U10" s="38">
        <v>18</v>
      </c>
      <c r="V10" s="38">
        <v>19</v>
      </c>
      <c r="W10" s="38">
        <v>20</v>
      </c>
      <c r="X10" s="38">
        <v>21</v>
      </c>
      <c r="Y10" s="38">
        <v>22</v>
      </c>
      <c r="Z10" s="38">
        <v>23</v>
      </c>
      <c r="AA10" s="38">
        <v>24</v>
      </c>
      <c r="AB10" s="38">
        <v>25</v>
      </c>
      <c r="AC10" s="38">
        <v>26</v>
      </c>
      <c r="AD10" s="38">
        <v>27</v>
      </c>
      <c r="AE10" s="38">
        <v>28</v>
      </c>
      <c r="AF10" s="38">
        <v>29</v>
      </c>
      <c r="AG10" s="38">
        <v>30</v>
      </c>
      <c r="AH10" s="110"/>
      <c r="AI10" s="110"/>
      <c r="AJ10" s="110"/>
      <c r="AK10" s="75"/>
    </row>
    <row r="11" spans="2:37" s="1" customFormat="1" ht="18.5" x14ac:dyDescent="0.35">
      <c r="B11" s="145" t="s">
        <v>77</v>
      </c>
      <c r="C11" s="145"/>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11"/>
      <c r="AI11" s="111"/>
      <c r="AJ11" s="111"/>
      <c r="AK11" s="74"/>
    </row>
    <row r="12" spans="2:37" s="1" customFormat="1" ht="15" thickBot="1" x14ac:dyDescent="0.4">
      <c r="B12" s="24"/>
      <c r="D12" s="51"/>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108"/>
      <c r="AI12" s="108"/>
      <c r="AJ12" s="108"/>
      <c r="AK12" s="74"/>
    </row>
    <row r="13" spans="2:37" s="1" customFormat="1" ht="19" thickBot="1" x14ac:dyDescent="0.4">
      <c r="B13" s="10" t="s">
        <v>11</v>
      </c>
      <c r="C13" s="10" t="s">
        <v>21</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112"/>
      <c r="AI13" s="112"/>
      <c r="AJ13" s="112"/>
      <c r="AK13" s="73" t="str">
        <f>IFERROR(AVERAGE(AK15:AK29),"Non renseigné")</f>
        <v>Non renseigné</v>
      </c>
    </row>
    <row r="14" spans="2:37" s="1" customFormat="1" x14ac:dyDescent="0.35">
      <c r="B14" s="25" t="s">
        <v>109</v>
      </c>
      <c r="D14" s="51"/>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108"/>
      <c r="AI14" s="108"/>
      <c r="AJ14" s="108"/>
      <c r="AK14" s="76"/>
    </row>
    <row r="15" spans="2:37" s="1" customFormat="1" x14ac:dyDescent="0.35">
      <c r="B15" s="68">
        <v>1</v>
      </c>
      <c r="C15" s="9" t="s">
        <v>20</v>
      </c>
      <c r="D15" s="55"/>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113">
        <f>COUNTA(D15:AG15)</f>
        <v>0</v>
      </c>
      <c r="AI15" s="113">
        <f>COUNTIF(D15:AG15,"O")</f>
        <v>0</v>
      </c>
      <c r="AJ15" s="113">
        <f>SUM(COUNTIFS(D15:AG15,{"O";"N"}))</f>
        <v>0</v>
      </c>
      <c r="AK15" s="72" t="str">
        <f>IFERROR(COUNTIF(D15:AG15,"O")/SUM(COUNTIFS(D15:AG15,{"O";"N"})),"Non renseigné")</f>
        <v>Non renseigné</v>
      </c>
    </row>
    <row r="16" spans="2:37" s="1" customFormat="1" x14ac:dyDescent="0.35">
      <c r="B16" s="68">
        <v>2</v>
      </c>
      <c r="C16" s="9" t="s">
        <v>100</v>
      </c>
      <c r="D16" s="55"/>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111"/>
      <c r="AI16" s="111"/>
      <c r="AJ16" s="111"/>
      <c r="AK16" s="72" t="str">
        <f>IFERROR(COUNTIF(D16:AG16,"O")/SUM(COUNTIFS(D16:AG16,{"O";"N"})),"Non renseigné")</f>
        <v>Non renseigné</v>
      </c>
    </row>
    <row r="17" spans="1:37" s="1" customFormat="1" x14ac:dyDescent="0.35">
      <c r="A17" s="157"/>
      <c r="B17" s="68">
        <v>3</v>
      </c>
      <c r="C17" s="9" t="s">
        <v>89</v>
      </c>
      <c r="D17" s="55"/>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111"/>
      <c r="AI17" s="111"/>
      <c r="AJ17" s="111"/>
      <c r="AK17" s="72" t="str">
        <f>IFERROR(COUNTIF(D17:AG17,"O")/SUM(COUNTIFS(D17:AG17,{"O";"N"})),"Non renseigné")</f>
        <v>Non renseigné</v>
      </c>
    </row>
    <row r="18" spans="1:37" s="1" customFormat="1" ht="26" x14ac:dyDescent="0.35">
      <c r="A18" s="157"/>
      <c r="B18" s="68">
        <v>4</v>
      </c>
      <c r="C18" s="9" t="s">
        <v>101</v>
      </c>
      <c r="D18" s="55"/>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111"/>
      <c r="AI18" s="111"/>
      <c r="AJ18" s="111"/>
      <c r="AK18" s="72" t="str">
        <f>IFERROR(COUNTIF(D18:AG18,"O")/SUM(COUNTIFS(D18:AG18,{"O";"N"})),"Non renseigné")</f>
        <v>Non renseigné</v>
      </c>
    </row>
    <row r="19" spans="1:37" s="1" customFormat="1" x14ac:dyDescent="0.35">
      <c r="A19" s="157"/>
      <c r="B19" s="68">
        <v>5</v>
      </c>
      <c r="C19" s="9" t="s">
        <v>90</v>
      </c>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111"/>
      <c r="AI19" s="111"/>
      <c r="AJ19" s="111"/>
      <c r="AK19" s="72" t="str">
        <f>IFERROR(COUNTIF(D19:AG19,"O")/SUM(COUNTIFS(D19:AG19,{"O";"N"})),"Non renseigné")</f>
        <v>Non renseigné</v>
      </c>
    </row>
    <row r="20" spans="1:37" s="1" customFormat="1" ht="29.25" customHeight="1" x14ac:dyDescent="0.35">
      <c r="A20" s="157"/>
      <c r="B20" s="68">
        <v>6</v>
      </c>
      <c r="C20" s="48" t="s">
        <v>93</v>
      </c>
      <c r="D20" s="55"/>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111"/>
      <c r="AI20" s="111"/>
      <c r="AJ20" s="111"/>
      <c r="AK20" s="72" t="str">
        <f>IFERROR(COUNTIF(D20:AG20,"O")/SUM(COUNTIFS(D20:AG20,{"O";"N"})),"Non renseigné")</f>
        <v>Non renseigné</v>
      </c>
    </row>
    <row r="21" spans="1:37" s="1" customFormat="1" ht="24" customHeight="1" x14ac:dyDescent="0.35">
      <c r="A21" s="157"/>
      <c r="B21" s="68">
        <v>7</v>
      </c>
      <c r="C21" s="48" t="s">
        <v>108</v>
      </c>
      <c r="D21" s="55"/>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111"/>
      <c r="AI21" s="111"/>
      <c r="AJ21" s="111"/>
      <c r="AK21" s="72" t="str">
        <f>IFERROR(COUNTIF(D21:AG21,"O")/SUM(COUNTIFS(D21:AG21,{"O";"N"})),"Non renseigné")</f>
        <v>Non renseigné</v>
      </c>
    </row>
    <row r="22" spans="1:37" s="1" customFormat="1" ht="26" x14ac:dyDescent="0.35">
      <c r="B22" s="68">
        <v>8</v>
      </c>
      <c r="C22" s="9" t="s">
        <v>102</v>
      </c>
      <c r="D22" s="55"/>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111"/>
      <c r="AI22" s="111"/>
      <c r="AJ22" s="111"/>
      <c r="AK22" s="72" t="str">
        <f>IFERROR(COUNTIF(D22:AG22,"O")/SUM(COUNTIFS(D22:AG22,{"O";"N"})),"Non renseigné")</f>
        <v>Non renseigné</v>
      </c>
    </row>
    <row r="23" spans="1:37" s="1" customFormat="1" x14ac:dyDescent="0.35">
      <c r="B23" s="68">
        <v>9</v>
      </c>
      <c r="C23" s="48" t="s">
        <v>92</v>
      </c>
      <c r="D23" s="55"/>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111"/>
      <c r="AI23" s="111"/>
      <c r="AJ23" s="111"/>
      <c r="AK23" s="72" t="str">
        <f>IFERROR(COUNTIF(D23:AG23,"O")/SUM(COUNTIFS(D23:AG23,{"O";"N"})),"Non renseigné")</f>
        <v>Non renseigné</v>
      </c>
    </row>
    <row r="24" spans="1:37" s="1" customFormat="1" ht="26" x14ac:dyDescent="0.35">
      <c r="B24" s="68">
        <v>10</v>
      </c>
      <c r="C24" s="48" t="s">
        <v>94</v>
      </c>
      <c r="D24" s="55"/>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111"/>
      <c r="AI24" s="111"/>
      <c r="AJ24" s="111"/>
      <c r="AK24" s="72" t="str">
        <f>IFERROR(COUNTIF(D24:AG24,"O")/SUM(COUNTIFS(D24:AG24,{"O";"N"})),"Non renseigné")</f>
        <v>Non renseigné</v>
      </c>
    </row>
    <row r="25" spans="1:37" s="1" customFormat="1" x14ac:dyDescent="0.35">
      <c r="B25" s="68">
        <v>11</v>
      </c>
      <c r="C25" s="9" t="s">
        <v>103</v>
      </c>
      <c r="D25" s="55"/>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111"/>
      <c r="AI25" s="111"/>
      <c r="AJ25" s="111"/>
      <c r="AK25" s="72" t="str">
        <f>IFERROR(COUNTIF(D25:AG25,"O")/SUM(COUNTIFS(D25:AG25,{"O";"N"})),"Non renseigné")</f>
        <v>Non renseigné</v>
      </c>
    </row>
    <row r="26" spans="1:37" x14ac:dyDescent="0.35">
      <c r="B26" s="68">
        <v>12</v>
      </c>
      <c r="C26" s="9" t="s">
        <v>104</v>
      </c>
      <c r="D26" s="55"/>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114"/>
      <c r="AI26" s="114"/>
      <c r="AJ26" s="114"/>
      <c r="AK26" s="72" t="str">
        <f>IFERROR(COUNTIF(D26:AG26,"O")/SUM(COUNTIFS(D26:AG26,{"O";"N"})),"Non renseigné")</f>
        <v>Non renseigné</v>
      </c>
    </row>
    <row r="27" spans="1:37" x14ac:dyDescent="0.35">
      <c r="B27" s="68">
        <v>13</v>
      </c>
      <c r="C27" s="48" t="s">
        <v>105</v>
      </c>
      <c r="D27" s="5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114"/>
      <c r="AI27" s="114"/>
      <c r="AJ27" s="114"/>
      <c r="AK27" s="72" t="str">
        <f>IFERROR(COUNTIF(D27:AG27,"O")/SUM(COUNTIFS(D27:AG27,{"O";"N"})),"Non renseigné")</f>
        <v>Non renseigné</v>
      </c>
    </row>
    <row r="28" spans="1:37" ht="26" x14ac:dyDescent="0.35">
      <c r="B28" s="68">
        <v>14</v>
      </c>
      <c r="C28" s="48" t="s">
        <v>106</v>
      </c>
      <c r="D28" s="55"/>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114"/>
      <c r="AI28" s="114"/>
      <c r="AJ28" s="114"/>
      <c r="AK28" s="72" t="str">
        <f>IFERROR(COUNTIF(D28:AG28,"O")/SUM(COUNTIFS(D28:AG28,{"O";"N"})),"Non renseigné")</f>
        <v>Non renseigné</v>
      </c>
    </row>
    <row r="29" spans="1:37" ht="26" x14ac:dyDescent="0.35">
      <c r="B29" s="68">
        <v>15</v>
      </c>
      <c r="C29" s="9" t="s">
        <v>107</v>
      </c>
      <c r="D29" s="55"/>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114"/>
      <c r="AI29" s="114"/>
      <c r="AJ29" s="114"/>
      <c r="AK29" s="72" t="str">
        <f>IFERROR(COUNTIF(D29:AG29,"O")/SUM(COUNTIFS(D29:AG29,{"O";"N"})),"Non renseigné")</f>
        <v>Non renseigné</v>
      </c>
    </row>
    <row r="30" spans="1:37" ht="15" thickBot="1" x14ac:dyDescent="0.4">
      <c r="C30" s="5"/>
      <c r="D30" s="51"/>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K30" s="77"/>
    </row>
    <row r="31" spans="1:37" ht="19" thickBot="1" x14ac:dyDescent="0.4">
      <c r="B31" s="62" t="s">
        <v>12</v>
      </c>
      <c r="C31" s="63" t="s">
        <v>157</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112"/>
      <c r="AI31" s="112"/>
      <c r="AJ31" s="112"/>
      <c r="AK31" s="73" t="str">
        <f>IFERROR(AVERAGE(AK35:AK38),"Non renseigné")</f>
        <v>Non renseigné</v>
      </c>
    </row>
    <row r="32" spans="1:37" s="61" customFormat="1" ht="18.5" x14ac:dyDescent="0.35">
      <c r="B32" s="150" t="s">
        <v>150</v>
      </c>
      <c r="C32" s="150" t="s">
        <v>97</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113">
        <f>COUNTA(D32:AG32)</f>
        <v>0</v>
      </c>
      <c r="AI32" s="113"/>
      <c r="AJ32" s="112"/>
      <c r="AK32" s="106"/>
    </row>
    <row r="33" spans="1:37" s="61" customFormat="1" ht="18.5" x14ac:dyDescent="0.35">
      <c r="B33" s="64"/>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113"/>
      <c r="AI33" s="113"/>
      <c r="AJ33" s="112"/>
      <c r="AK33" s="78"/>
    </row>
    <row r="34" spans="1:37" ht="30" customHeight="1" x14ac:dyDescent="0.35">
      <c r="B34" s="146" t="s">
        <v>166</v>
      </c>
      <c r="C34" s="146"/>
      <c r="D34" s="51"/>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113"/>
      <c r="AI34" s="113"/>
      <c r="AK34" s="77"/>
    </row>
    <row r="35" spans="1:37" x14ac:dyDescent="0.35">
      <c r="B35" s="7">
        <v>16</v>
      </c>
      <c r="C35" s="9" t="s">
        <v>165</v>
      </c>
      <c r="D35" s="100"/>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113">
        <f>COUNTA(D35:AG35)</f>
        <v>0</v>
      </c>
      <c r="AI35" s="113">
        <f>SUMIF($D$32:$AG$32,"&lt;&gt;",D35:AG35)</f>
        <v>0</v>
      </c>
      <c r="AJ35" s="113">
        <f>SUMIF($D35:$AG35,"&lt;&gt;",$D$32:$AG$32)</f>
        <v>0</v>
      </c>
      <c r="AK35" s="72" t="str">
        <f>IFERROR(IF(AH35=0,"Non renseigné",IF(AI35=0,0%,AI35/AJ35)),"")</f>
        <v>Non renseigné</v>
      </c>
    </row>
    <row r="36" spans="1:37" x14ac:dyDescent="0.35">
      <c r="B36" s="7">
        <v>17</v>
      </c>
      <c r="C36" s="9" t="s">
        <v>24</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113">
        <f t="shared" ref="AH36:AH38" si="0">COUNTA(D36:AG36)</f>
        <v>0</v>
      </c>
      <c r="AI36" s="113">
        <f t="shared" ref="AI36:AI38" si="1">SUMIF($D$32:$AG$32,"&lt;&gt;",D36:AG36)</f>
        <v>0</v>
      </c>
      <c r="AJ36" s="113">
        <f>SUMIF($D36:$AG36,"&lt;&gt;",$D$32:$AG$32)</f>
        <v>0</v>
      </c>
      <c r="AK36" s="72" t="str">
        <f t="shared" ref="AK36:AK38" si="2">IFERROR(IF(AH36=0,"Non renseigné",IF(AI36=0,0%,AI36/AJ36)),"")</f>
        <v>Non renseigné</v>
      </c>
    </row>
    <row r="37" spans="1:37" x14ac:dyDescent="0.35">
      <c r="B37" s="7">
        <v>18</v>
      </c>
      <c r="C37" s="9" t="s">
        <v>25</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113">
        <f t="shared" si="0"/>
        <v>0</v>
      </c>
      <c r="AI37" s="113">
        <f t="shared" si="1"/>
        <v>0</v>
      </c>
      <c r="AJ37" s="113">
        <f>SUMIF($D37:$AG37,"&lt;&gt;",$D$32:$AG$32)</f>
        <v>0</v>
      </c>
      <c r="AK37" s="72" t="str">
        <f t="shared" si="2"/>
        <v>Non renseigné</v>
      </c>
    </row>
    <row r="38" spans="1:37" ht="30" customHeight="1" x14ac:dyDescent="0.35">
      <c r="A38" s="158"/>
      <c r="B38" s="7">
        <v>19</v>
      </c>
      <c r="C38" s="48" t="s">
        <v>163</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113">
        <f t="shared" si="0"/>
        <v>0</v>
      </c>
      <c r="AI38" s="113">
        <f t="shared" si="1"/>
        <v>0</v>
      </c>
      <c r="AJ38" s="113">
        <f>SUMIF($D38:$AG38,"&lt;&gt;",$D$32:$AG$32)</f>
        <v>0</v>
      </c>
      <c r="AK38" s="72" t="str">
        <f t="shared" si="2"/>
        <v>Non renseigné</v>
      </c>
    </row>
    <row r="39" spans="1:37" ht="15" thickBot="1" x14ac:dyDescent="0.4">
      <c r="D39" s="51"/>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K39" s="77"/>
    </row>
    <row r="40" spans="1:37" ht="19" thickBot="1" x14ac:dyDescent="0.4">
      <c r="B40" s="11" t="s">
        <v>13</v>
      </c>
      <c r="C40" s="11" t="s">
        <v>23</v>
      </c>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112"/>
      <c r="AI40" s="112"/>
      <c r="AJ40" s="112"/>
      <c r="AK40" s="73" t="str">
        <f>IFERROR(AVERAGE(AK44:AK47,AK49),"Non renseigné")</f>
        <v>Non renseigné</v>
      </c>
    </row>
    <row r="41" spans="1:37" s="61" customFormat="1" ht="18.5" x14ac:dyDescent="0.35">
      <c r="B41" s="150" t="s">
        <v>135</v>
      </c>
      <c r="C41" s="150" t="s">
        <v>97</v>
      </c>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113">
        <f>COUNTA(D41:AG41)</f>
        <v>0</v>
      </c>
      <c r="AI41" s="113"/>
      <c r="AJ41" s="112"/>
      <c r="AK41" s="101">
        <f>SUM(D41:AG41)</f>
        <v>0</v>
      </c>
    </row>
    <row r="42" spans="1:37" s="61" customFormat="1" ht="18.5" x14ac:dyDescent="0.35">
      <c r="B42" s="64"/>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12"/>
      <c r="AI42" s="112"/>
      <c r="AJ42" s="112"/>
      <c r="AK42" s="78"/>
    </row>
    <row r="43" spans="1:37" x14ac:dyDescent="0.35">
      <c r="B43" s="25" t="s">
        <v>136</v>
      </c>
      <c r="D43" s="51"/>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K43" s="77"/>
    </row>
    <row r="44" spans="1:37" ht="52" x14ac:dyDescent="0.35">
      <c r="B44" s="7">
        <v>20</v>
      </c>
      <c r="C44" s="9" t="s">
        <v>111</v>
      </c>
      <c r="D44" s="100"/>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113">
        <f>COUNTA(D44:AG44)</f>
        <v>0</v>
      </c>
      <c r="AI44" s="113">
        <f>SUMIF($D$41:$AG$41,"&lt;&gt;",D44:AG44)</f>
        <v>0</v>
      </c>
      <c r="AJ44" s="113">
        <f>SUMIF($D44:$AG44,"&lt;&gt;",$D$41:$AG$41)</f>
        <v>0</v>
      </c>
      <c r="AK44" s="72" t="str">
        <f>IFERROR(IF(AH44=0,"Non renseigné",IF(AI44=0,0%,AI44/AJ44)),"")</f>
        <v>Non renseigné</v>
      </c>
    </row>
    <row r="45" spans="1:37" ht="65" x14ac:dyDescent="0.35">
      <c r="A45" s="158"/>
      <c r="B45" s="7">
        <v>21</v>
      </c>
      <c r="C45" s="9" t="s">
        <v>26</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113">
        <f t="shared" ref="AH45:AH49" si="3">COUNTA(D45:AG45)</f>
        <v>0</v>
      </c>
      <c r="AI45" s="113">
        <f t="shared" ref="AI45:AI47" si="4">SUMIF($D$41:$AG$41,"&lt;&gt;",D45:AG45)</f>
        <v>0</v>
      </c>
      <c r="AJ45" s="113">
        <f t="shared" ref="AJ45:AJ47" si="5">SUMIF($D45:$AG45,"&lt;&gt;",$D$41:$AG$41)</f>
        <v>0</v>
      </c>
      <c r="AK45" s="72" t="str">
        <f t="shared" ref="AK45:AK49" si="6">IFERROR(IF(AH45=0,"Non renseigné",IF(AI45=0,0%,AI45/AJ45)),"")</f>
        <v>Non renseigné</v>
      </c>
    </row>
    <row r="46" spans="1:37" ht="39" x14ac:dyDescent="0.35">
      <c r="B46" s="7">
        <v>22</v>
      </c>
      <c r="C46" s="9" t="s">
        <v>27</v>
      </c>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113">
        <f t="shared" si="3"/>
        <v>0</v>
      </c>
      <c r="AI46" s="113">
        <f t="shared" si="4"/>
        <v>0</v>
      </c>
      <c r="AJ46" s="113">
        <f t="shared" si="5"/>
        <v>0</v>
      </c>
      <c r="AK46" s="72" t="str">
        <f t="shared" si="6"/>
        <v>Non renseigné</v>
      </c>
    </row>
    <row r="47" spans="1:37" ht="26" x14ac:dyDescent="0.35">
      <c r="B47" s="7">
        <v>23</v>
      </c>
      <c r="C47" s="48" t="s">
        <v>112</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113">
        <f t="shared" si="3"/>
        <v>0</v>
      </c>
      <c r="AI47" s="113">
        <f t="shared" si="4"/>
        <v>0</v>
      </c>
      <c r="AJ47" s="113">
        <f t="shared" si="5"/>
        <v>0</v>
      </c>
      <c r="AK47" s="72" t="str">
        <f t="shared" si="6"/>
        <v>Non renseigné</v>
      </c>
    </row>
    <row r="48" spans="1:37" x14ac:dyDescent="0.35">
      <c r="B48" s="7"/>
      <c r="C48" s="9"/>
      <c r="D48" s="51"/>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113"/>
      <c r="AI48" s="113"/>
      <c r="AJ48" s="113"/>
      <c r="AK48" s="77"/>
    </row>
    <row r="49" spans="1:37" ht="39" x14ac:dyDescent="0.35">
      <c r="B49" s="7">
        <v>24</v>
      </c>
      <c r="C49" s="9" t="s">
        <v>64</v>
      </c>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113">
        <f t="shared" si="3"/>
        <v>0</v>
      </c>
      <c r="AI49" s="113">
        <f>SUMIF($D$41:$AG$41,"&lt;&gt;",D49:AG49)</f>
        <v>0</v>
      </c>
      <c r="AJ49" s="113">
        <f>SUMIF($D49:$AG49,"&lt;&gt;",$D$41:$AG$41)</f>
        <v>0</v>
      </c>
      <c r="AK49" s="72" t="str">
        <f t="shared" si="6"/>
        <v>Non renseigné</v>
      </c>
    </row>
    <row r="50" spans="1:37" ht="15" thickBot="1" x14ac:dyDescent="0.4">
      <c r="D50" s="51"/>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K50" s="77"/>
    </row>
    <row r="51" spans="1:37" ht="19" thickBot="1" x14ac:dyDescent="0.4">
      <c r="B51" s="11" t="s">
        <v>14</v>
      </c>
      <c r="C51" s="11" t="s">
        <v>95</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112"/>
      <c r="AI51" s="112"/>
      <c r="AJ51" s="112"/>
      <c r="AK51" s="73" t="str">
        <f>IFERROR(AVERAGE(AK52:AK53,AK58:AK66),"Non renseigné")</f>
        <v>Non renseigné</v>
      </c>
    </row>
    <row r="52" spans="1:37" ht="30" customHeight="1" x14ac:dyDescent="0.35">
      <c r="A52" s="158"/>
      <c r="B52" s="68">
        <v>25</v>
      </c>
      <c r="C52" s="95" t="s">
        <v>91</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113"/>
      <c r="AI52" s="113"/>
      <c r="AJ52" s="113"/>
      <c r="AK52" s="72" t="str">
        <f>IFERROR(COUNTIF(D52:AG52,"O")/SUM(COUNTIFS(D52:AG52,{"O";"N"})),"Non renseigné")</f>
        <v>Non renseigné</v>
      </c>
    </row>
    <row r="53" spans="1:37" ht="30" customHeight="1" x14ac:dyDescent="0.35">
      <c r="A53" s="158"/>
      <c r="B53" s="68">
        <v>26</v>
      </c>
      <c r="C53" s="12" t="s">
        <v>113</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113"/>
      <c r="AI53" s="113"/>
      <c r="AJ53" s="113"/>
      <c r="AK53" s="72" t="str">
        <f>IFERROR(COUNTIF(D53:AG53,"O")/SUM(COUNTIFS(D53:AG53,{"O";"N"})),"Non renseigné")</f>
        <v>Non renseigné</v>
      </c>
    </row>
    <row r="54" spans="1:37" x14ac:dyDescent="0.35">
      <c r="B54" s="96"/>
      <c r="C54" s="21"/>
      <c r="D54" s="51"/>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K54" s="77"/>
    </row>
    <row r="55" spans="1:37" s="61" customFormat="1" ht="18.5" x14ac:dyDescent="0.35">
      <c r="B55" s="150" t="s">
        <v>137</v>
      </c>
      <c r="C55" s="150" t="s">
        <v>97</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113">
        <f>COUNTA(D55:AG55)</f>
        <v>0</v>
      </c>
      <c r="AI55" s="112"/>
      <c r="AJ55" s="112"/>
      <c r="AK55" s="101">
        <f>SUM(D55:AG55)</f>
        <v>0</v>
      </c>
    </row>
    <row r="56" spans="1:37" s="61" customFormat="1" ht="18.5" x14ac:dyDescent="0.35">
      <c r="B56" s="97"/>
      <c r="C56" s="97"/>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112"/>
      <c r="AI56" s="112"/>
      <c r="AJ56" s="112"/>
      <c r="AK56" s="78"/>
    </row>
    <row r="57" spans="1:37" ht="30" customHeight="1" x14ac:dyDescent="0.35">
      <c r="B57" s="148" t="s">
        <v>117</v>
      </c>
      <c r="C57" s="148"/>
      <c r="D57" s="59"/>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K57" s="77"/>
    </row>
    <row r="58" spans="1:37" x14ac:dyDescent="0.35">
      <c r="A58" s="158"/>
      <c r="B58" s="93">
        <v>27</v>
      </c>
      <c r="C58" s="9" t="s">
        <v>28</v>
      </c>
      <c r="D58" s="100"/>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113">
        <f>COUNTA(D58:AG58)</f>
        <v>0</v>
      </c>
      <c r="AI58" s="113">
        <f>SUMIF($D$55:$AG$55,"&lt;&gt;",D58:AG58)</f>
        <v>0</v>
      </c>
      <c r="AJ58" s="113">
        <f>SUMIF($D58:$AG58,"&lt;&gt;",$D$55:$AG$55)</f>
        <v>0</v>
      </c>
      <c r="AK58" s="72" t="str">
        <f t="shared" ref="AK58:AK66" si="7">IFERROR(IF(AH58=0,"Non renseigné",IF(AI58=0,0%,AI58/AJ58)),"")</f>
        <v>Non renseigné</v>
      </c>
    </row>
    <row r="59" spans="1:37" x14ac:dyDescent="0.35">
      <c r="A59" s="158"/>
      <c r="B59" s="93">
        <v>28</v>
      </c>
      <c r="C59" s="9" t="s">
        <v>29</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113">
        <f t="shared" ref="AH59:AH66" si="8">COUNTA(D59:AG59)</f>
        <v>0</v>
      </c>
      <c r="AI59" s="113">
        <f t="shared" ref="AI59:AI66" si="9">SUMIF($D$55:$AG$55,"&lt;&gt;",D59:AG59)</f>
        <v>0</v>
      </c>
      <c r="AJ59" s="113">
        <f t="shared" ref="AJ59:AJ66" si="10">SUMIF($D59:$AG59,"&lt;&gt;",$D$55:$AG$55)</f>
        <v>0</v>
      </c>
      <c r="AK59" s="72" t="str">
        <f t="shared" si="7"/>
        <v>Non renseigné</v>
      </c>
    </row>
    <row r="60" spans="1:37" x14ac:dyDescent="0.35">
      <c r="A60" s="158"/>
      <c r="B60" s="93">
        <v>29</v>
      </c>
      <c r="C60" s="9" t="s">
        <v>30</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113">
        <f t="shared" si="8"/>
        <v>0</v>
      </c>
      <c r="AI60" s="113">
        <f t="shared" si="9"/>
        <v>0</v>
      </c>
      <c r="AJ60" s="113">
        <f t="shared" si="10"/>
        <v>0</v>
      </c>
      <c r="AK60" s="72" t="str">
        <f t="shared" si="7"/>
        <v>Non renseigné</v>
      </c>
    </row>
    <row r="61" spans="1:37" x14ac:dyDescent="0.35">
      <c r="A61" s="158"/>
      <c r="B61" s="93">
        <v>30</v>
      </c>
      <c r="C61" s="9" t="s">
        <v>31</v>
      </c>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113">
        <f t="shared" si="8"/>
        <v>0</v>
      </c>
      <c r="AI61" s="113">
        <f t="shared" si="9"/>
        <v>0</v>
      </c>
      <c r="AJ61" s="113">
        <f t="shared" si="10"/>
        <v>0</v>
      </c>
      <c r="AK61" s="72" t="str">
        <f t="shared" si="7"/>
        <v>Non renseigné</v>
      </c>
    </row>
    <row r="62" spans="1:37" x14ac:dyDescent="0.35">
      <c r="A62" s="158"/>
      <c r="B62" s="93">
        <v>31</v>
      </c>
      <c r="C62" s="9" t="s">
        <v>114</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113">
        <f t="shared" si="8"/>
        <v>0</v>
      </c>
      <c r="AI62" s="113">
        <f t="shared" si="9"/>
        <v>0</v>
      </c>
      <c r="AJ62" s="113">
        <f t="shared" si="10"/>
        <v>0</v>
      </c>
      <c r="AK62" s="72" t="str">
        <f t="shared" si="7"/>
        <v>Non renseigné</v>
      </c>
    </row>
    <row r="63" spans="1:37" x14ac:dyDescent="0.35">
      <c r="A63" s="158"/>
      <c r="B63" s="93">
        <v>32</v>
      </c>
      <c r="C63" s="9" t="s">
        <v>32</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113">
        <f t="shared" si="8"/>
        <v>0</v>
      </c>
      <c r="AI63" s="113">
        <f t="shared" si="9"/>
        <v>0</v>
      </c>
      <c r="AJ63" s="113">
        <f t="shared" si="10"/>
        <v>0</v>
      </c>
      <c r="AK63" s="72" t="str">
        <f t="shared" si="7"/>
        <v>Non renseigné</v>
      </c>
    </row>
    <row r="64" spans="1:37" x14ac:dyDescent="0.35">
      <c r="A64" s="158"/>
      <c r="B64" s="93">
        <v>33</v>
      </c>
      <c r="C64" s="9" t="s">
        <v>33</v>
      </c>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113">
        <f t="shared" si="8"/>
        <v>0</v>
      </c>
      <c r="AI64" s="113">
        <f t="shared" si="9"/>
        <v>0</v>
      </c>
      <c r="AJ64" s="113">
        <f t="shared" si="10"/>
        <v>0</v>
      </c>
      <c r="AK64" s="72" t="str">
        <f t="shared" si="7"/>
        <v>Non renseigné</v>
      </c>
    </row>
    <row r="65" spans="1:37" x14ac:dyDescent="0.35">
      <c r="A65" s="158"/>
      <c r="B65" s="93">
        <v>34</v>
      </c>
      <c r="C65" s="9" t="s">
        <v>115</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113">
        <f t="shared" si="8"/>
        <v>0</v>
      </c>
      <c r="AI65" s="113">
        <f t="shared" si="9"/>
        <v>0</v>
      </c>
      <c r="AJ65" s="113">
        <f t="shared" si="10"/>
        <v>0</v>
      </c>
      <c r="AK65" s="72" t="str">
        <f t="shared" si="7"/>
        <v>Non renseigné</v>
      </c>
    </row>
    <row r="66" spans="1:37" x14ac:dyDescent="0.35">
      <c r="A66" s="158"/>
      <c r="B66" s="93">
        <v>35</v>
      </c>
      <c r="C66" s="9" t="s">
        <v>116</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113">
        <f t="shared" si="8"/>
        <v>0</v>
      </c>
      <c r="AI66" s="113">
        <f t="shared" si="9"/>
        <v>0</v>
      </c>
      <c r="AJ66" s="113">
        <f t="shared" si="10"/>
        <v>0</v>
      </c>
      <c r="AK66" s="72" t="str">
        <f t="shared" si="7"/>
        <v>Non renseigné</v>
      </c>
    </row>
    <row r="67" spans="1:37" x14ac:dyDescent="0.35">
      <c r="C67" s="21"/>
      <c r="D67" s="51"/>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K67" s="77"/>
    </row>
    <row r="68" spans="1:37" ht="19" thickBot="1" x14ac:dyDescent="0.4">
      <c r="C68" s="21"/>
      <c r="D68" s="51"/>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K68" s="79" t="s">
        <v>81</v>
      </c>
    </row>
    <row r="69" spans="1:37" ht="24" thickBot="1" x14ac:dyDescent="0.4">
      <c r="B69" s="8" t="s">
        <v>74</v>
      </c>
      <c r="C69" s="8"/>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109"/>
      <c r="AI69" s="109"/>
      <c r="AJ69" s="109"/>
      <c r="AK69" s="80" t="str">
        <f>IFERROR(AVERAGE(AK110:AK116,AK118,AK121,AK124:AK131,AK107,AK103:AK104,AK98:AK99,AK92:AK96,AK81:AK89,AK77),"Non renseigné")</f>
        <v>Non renseigné</v>
      </c>
    </row>
    <row r="70" spans="1:37" ht="57" customHeight="1" thickBot="1" x14ac:dyDescent="0.4">
      <c r="B70" s="149" t="s">
        <v>75</v>
      </c>
      <c r="C70" s="149"/>
      <c r="D70" s="51"/>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K70" s="77"/>
    </row>
    <row r="71" spans="1:37" s="37" customFormat="1" ht="21.5" thickBot="1" x14ac:dyDescent="0.4">
      <c r="B71" s="144" t="s">
        <v>76</v>
      </c>
      <c r="C71" s="144"/>
      <c r="D71" s="38">
        <v>1</v>
      </c>
      <c r="E71" s="38">
        <v>2</v>
      </c>
      <c r="F71" s="38">
        <v>3</v>
      </c>
      <c r="G71" s="38">
        <v>4</v>
      </c>
      <c r="H71" s="38">
        <v>5</v>
      </c>
      <c r="I71" s="38">
        <v>6</v>
      </c>
      <c r="J71" s="38">
        <v>7</v>
      </c>
      <c r="K71" s="38">
        <v>8</v>
      </c>
      <c r="L71" s="38">
        <v>9</v>
      </c>
      <c r="M71" s="38">
        <v>10</v>
      </c>
      <c r="N71" s="38">
        <v>11</v>
      </c>
      <c r="O71" s="38">
        <v>12</v>
      </c>
      <c r="P71" s="38">
        <v>13</v>
      </c>
      <c r="Q71" s="38">
        <v>14</v>
      </c>
      <c r="R71" s="38">
        <v>15</v>
      </c>
      <c r="S71" s="38">
        <v>16</v>
      </c>
      <c r="T71" s="38">
        <v>17</v>
      </c>
      <c r="U71" s="38">
        <v>18</v>
      </c>
      <c r="V71" s="38">
        <v>19</v>
      </c>
      <c r="W71" s="38">
        <v>20</v>
      </c>
      <c r="X71" s="38">
        <v>21</v>
      </c>
      <c r="Y71" s="38">
        <v>22</v>
      </c>
      <c r="Z71" s="38">
        <v>23</v>
      </c>
      <c r="AA71" s="38">
        <v>24</v>
      </c>
      <c r="AB71" s="38">
        <v>25</v>
      </c>
      <c r="AC71" s="38">
        <v>26</v>
      </c>
      <c r="AD71" s="38">
        <v>27</v>
      </c>
      <c r="AE71" s="38">
        <v>28</v>
      </c>
      <c r="AF71" s="38">
        <v>29</v>
      </c>
      <c r="AG71" s="38">
        <v>30</v>
      </c>
      <c r="AH71" s="110"/>
      <c r="AI71" s="110"/>
      <c r="AJ71" s="110"/>
      <c r="AK71" s="81"/>
    </row>
    <row r="72" spans="1:37" s="1" customFormat="1" ht="18.5" x14ac:dyDescent="0.35">
      <c r="B72" s="145" t="s">
        <v>77</v>
      </c>
      <c r="C72" s="145"/>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11"/>
      <c r="AI72" s="111"/>
      <c r="AJ72" s="111"/>
      <c r="AK72" s="76"/>
    </row>
    <row r="73" spans="1:37" s="1" customFormat="1" ht="18.5" x14ac:dyDescent="0.35">
      <c r="B73" s="145" t="s">
        <v>80</v>
      </c>
      <c r="C73" s="145"/>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11"/>
      <c r="AI73" s="111"/>
      <c r="AJ73" s="111"/>
      <c r="AK73" s="76"/>
    </row>
    <row r="74" spans="1:37" s="50" customFormat="1" ht="18.5" x14ac:dyDescent="0.35">
      <c r="B74" s="150" t="s">
        <v>97</v>
      </c>
      <c r="C74" s="150" t="s">
        <v>97</v>
      </c>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113">
        <f>COUNTA(D74:AG74)</f>
        <v>0</v>
      </c>
      <c r="AI74" s="107"/>
      <c r="AJ74" s="107"/>
      <c r="AK74" s="101">
        <f>SUM(D74:AG74)</f>
        <v>0</v>
      </c>
    </row>
    <row r="75" spans="1:37" ht="15" thickBot="1" x14ac:dyDescent="0.4">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K75" s="77"/>
    </row>
    <row r="76" spans="1:37" ht="19" thickBot="1" x14ac:dyDescent="0.4">
      <c r="B76" s="11" t="s">
        <v>11</v>
      </c>
      <c r="C76" s="11" t="s">
        <v>34</v>
      </c>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112"/>
      <c r="AI76" s="112"/>
      <c r="AJ76" s="112"/>
      <c r="AK76" s="73" t="str">
        <f>AK77</f>
        <v>Non renseigné</v>
      </c>
    </row>
    <row r="77" spans="1:37" x14ac:dyDescent="0.35">
      <c r="B77" s="68">
        <v>36</v>
      </c>
      <c r="C77" s="12" t="s">
        <v>18</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113">
        <f>COUNTA(D77:AG77)</f>
        <v>0</v>
      </c>
      <c r="AI77" s="113">
        <f>COUNTIF(D77:AG77,"O")</f>
        <v>0</v>
      </c>
      <c r="AJ77" s="113">
        <f>SUM(COUNTIFS(D77:AG77,{"O";"N"}))</f>
        <v>0</v>
      </c>
      <c r="AK77" s="72" t="str">
        <f>IFERROR(AI77/AJ77,"Non renseigné")</f>
        <v>Non renseigné</v>
      </c>
    </row>
    <row r="78" spans="1:37" ht="15" thickBot="1" x14ac:dyDescent="0.4">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K78" s="77"/>
    </row>
    <row r="79" spans="1:37" ht="19" thickBot="1" x14ac:dyDescent="0.4">
      <c r="B79" s="11" t="s">
        <v>12</v>
      </c>
      <c r="C79" s="11" t="s">
        <v>35</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112"/>
      <c r="AI79" s="112"/>
      <c r="AJ79" s="112"/>
      <c r="AK79" s="73" t="str">
        <f>IFERROR(AVERAGE(AK81:AK89,AK92:AK96,AK98:AK99),"Non renseigné")</f>
        <v>Non renseigné</v>
      </c>
    </row>
    <row r="80" spans="1:37" ht="32.25" customHeight="1" x14ac:dyDescent="0.35">
      <c r="B80" s="147" t="s">
        <v>121</v>
      </c>
      <c r="C80" s="147"/>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K80" s="77"/>
    </row>
    <row r="81" spans="1:37" x14ac:dyDescent="0.35">
      <c r="B81" s="7">
        <v>37</v>
      </c>
      <c r="C81" s="9" t="s">
        <v>118</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113">
        <f>COUNTA(D81:AG81)</f>
        <v>0</v>
      </c>
      <c r="AI81" s="113">
        <f>SUMIF($D$74:$AG$74,"&lt;&gt;",D81:AG81)</f>
        <v>0</v>
      </c>
      <c r="AJ81" s="113">
        <f>SUMIF($D81:$AG81,"&lt;&gt;",$D$74:$AG$74)</f>
        <v>0</v>
      </c>
      <c r="AK81" s="72" t="str">
        <f t="shared" ref="AK81:AK89" si="11">IFERROR(IF(AH81=0,"Non renseigné",IF(AI81=0,0%,AI81/AJ81)),"")</f>
        <v>Non renseigné</v>
      </c>
    </row>
    <row r="82" spans="1:37" x14ac:dyDescent="0.35">
      <c r="B82" s="7">
        <v>38</v>
      </c>
      <c r="C82" s="9" t="s">
        <v>38</v>
      </c>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113">
        <f t="shared" ref="AH82:AH89" si="12">COUNTA(D82:AG82)</f>
        <v>0</v>
      </c>
      <c r="AI82" s="113">
        <f t="shared" ref="AI82:AI89" si="13">SUMIF($D$74:$AG$74,"&lt;&gt;",D82:AG82)</f>
        <v>0</v>
      </c>
      <c r="AJ82" s="113">
        <f t="shared" ref="AJ82:AJ89" si="14">SUMIF($D82:$AG82,"&lt;&gt;",$D$74:$AG$74)</f>
        <v>0</v>
      </c>
      <c r="AK82" s="72" t="str">
        <f t="shared" si="11"/>
        <v>Non renseigné</v>
      </c>
    </row>
    <row r="83" spans="1:37" x14ac:dyDescent="0.35">
      <c r="B83" s="7">
        <v>39</v>
      </c>
      <c r="C83" s="9" t="s">
        <v>39</v>
      </c>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113">
        <f t="shared" si="12"/>
        <v>0</v>
      </c>
      <c r="AI83" s="113">
        <f t="shared" si="13"/>
        <v>0</v>
      </c>
      <c r="AJ83" s="113">
        <f t="shared" si="14"/>
        <v>0</v>
      </c>
      <c r="AK83" s="72" t="str">
        <f t="shared" si="11"/>
        <v>Non renseigné</v>
      </c>
    </row>
    <row r="84" spans="1:37" x14ac:dyDescent="0.35">
      <c r="B84" s="7">
        <v>40</v>
      </c>
      <c r="C84" s="9" t="s">
        <v>40</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113">
        <f t="shared" si="12"/>
        <v>0</v>
      </c>
      <c r="AI84" s="113">
        <f t="shared" si="13"/>
        <v>0</v>
      </c>
      <c r="AJ84" s="113">
        <f t="shared" si="14"/>
        <v>0</v>
      </c>
      <c r="AK84" s="72" t="str">
        <f t="shared" si="11"/>
        <v>Non renseigné</v>
      </c>
    </row>
    <row r="85" spans="1:37" ht="26" x14ac:dyDescent="0.35">
      <c r="B85" s="7">
        <v>41</v>
      </c>
      <c r="C85" s="9" t="s">
        <v>41</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113">
        <f t="shared" si="12"/>
        <v>0</v>
      </c>
      <c r="AI85" s="113">
        <f t="shared" si="13"/>
        <v>0</v>
      </c>
      <c r="AJ85" s="113">
        <f t="shared" si="14"/>
        <v>0</v>
      </c>
      <c r="AK85" s="72" t="str">
        <f t="shared" si="11"/>
        <v>Non renseigné</v>
      </c>
    </row>
    <row r="86" spans="1:37" x14ac:dyDescent="0.35">
      <c r="B86" s="7">
        <v>42</v>
      </c>
      <c r="C86" s="9" t="s">
        <v>43</v>
      </c>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113">
        <f t="shared" si="12"/>
        <v>0</v>
      </c>
      <c r="AI86" s="113">
        <f t="shared" si="13"/>
        <v>0</v>
      </c>
      <c r="AJ86" s="113">
        <f t="shared" si="14"/>
        <v>0</v>
      </c>
      <c r="AK86" s="72" t="str">
        <f t="shared" si="11"/>
        <v>Non renseigné</v>
      </c>
    </row>
    <row r="87" spans="1:37" x14ac:dyDescent="0.35">
      <c r="B87" s="7">
        <v>43</v>
      </c>
      <c r="C87" s="9" t="s">
        <v>42</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113">
        <f t="shared" si="12"/>
        <v>0</v>
      </c>
      <c r="AI87" s="113">
        <f t="shared" si="13"/>
        <v>0</v>
      </c>
      <c r="AJ87" s="113">
        <f t="shared" si="14"/>
        <v>0</v>
      </c>
      <c r="AK87" s="72" t="str">
        <f t="shared" si="11"/>
        <v>Non renseigné</v>
      </c>
    </row>
    <row r="88" spans="1:37" x14ac:dyDescent="0.35">
      <c r="B88" s="7">
        <v>44</v>
      </c>
      <c r="C88" s="9" t="s">
        <v>119</v>
      </c>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113">
        <f t="shared" si="12"/>
        <v>0</v>
      </c>
      <c r="AI88" s="113">
        <f t="shared" si="13"/>
        <v>0</v>
      </c>
      <c r="AJ88" s="113">
        <f t="shared" si="14"/>
        <v>0</v>
      </c>
      <c r="AK88" s="72" t="str">
        <f t="shared" si="11"/>
        <v>Non renseigné</v>
      </c>
    </row>
    <row r="89" spans="1:37" x14ac:dyDescent="0.35">
      <c r="A89" s="158"/>
      <c r="B89" s="7">
        <v>45</v>
      </c>
      <c r="C89" s="9" t="s">
        <v>120</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113">
        <f t="shared" si="12"/>
        <v>0</v>
      </c>
      <c r="AI89" s="113">
        <f t="shared" si="13"/>
        <v>0</v>
      </c>
      <c r="AJ89" s="113">
        <f t="shared" si="14"/>
        <v>0</v>
      </c>
      <c r="AK89" s="72" t="str">
        <f t="shared" si="11"/>
        <v>Non renseigné</v>
      </c>
    </row>
    <row r="90" spans="1:37" x14ac:dyDescent="0.35">
      <c r="B90" s="24"/>
      <c r="C90" s="5"/>
      <c r="D90" s="51"/>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113"/>
      <c r="AI90" s="113"/>
      <c r="AJ90" s="113"/>
      <c r="AK90" s="77"/>
    </row>
    <row r="91" spans="1:37" ht="30.75" customHeight="1" x14ac:dyDescent="0.35">
      <c r="B91" s="147" t="s">
        <v>124</v>
      </c>
      <c r="C91" s="147"/>
      <c r="D91" s="51"/>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113"/>
      <c r="AI91" s="113"/>
      <c r="AJ91" s="113"/>
      <c r="AK91" s="77"/>
    </row>
    <row r="92" spans="1:37" x14ac:dyDescent="0.35">
      <c r="B92" s="7">
        <v>46</v>
      </c>
      <c r="C92" s="9" t="s">
        <v>46</v>
      </c>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113">
        <f t="shared" ref="AH92" si="15">COUNTA(D92:AG92)</f>
        <v>0</v>
      </c>
      <c r="AI92" s="113">
        <f t="shared" ref="AI92" si="16">SUMIF($D$74:$AG$74,"&lt;&gt;",D92:AG92)</f>
        <v>0</v>
      </c>
      <c r="AJ92" s="113">
        <f t="shared" ref="AJ92:AJ98" si="17">SUMIF($D92:$AG92,"&lt;&gt;",$D$74:$AG$74)</f>
        <v>0</v>
      </c>
      <c r="AK92" s="72" t="str">
        <f t="shared" ref="AK92:AK96" si="18">IFERROR(IF(AH92=0,"Non renseigné",IF(AI92=0,0%,AI92/AJ92)),"")</f>
        <v>Non renseigné</v>
      </c>
    </row>
    <row r="93" spans="1:37" x14ac:dyDescent="0.35">
      <c r="B93" s="7">
        <v>47</v>
      </c>
      <c r="C93" s="9" t="s">
        <v>122</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113">
        <f t="shared" ref="AH93:AH96" si="19">COUNTA(D93:AG93)</f>
        <v>0</v>
      </c>
      <c r="AI93" s="113">
        <f t="shared" ref="AI93:AI96" si="20">SUMIF($D$74:$AG$74,"&lt;&gt;",D93:AG93)</f>
        <v>0</v>
      </c>
      <c r="AJ93" s="113">
        <f t="shared" si="17"/>
        <v>0</v>
      </c>
      <c r="AK93" s="72" t="str">
        <f t="shared" si="18"/>
        <v>Non renseigné</v>
      </c>
    </row>
    <row r="94" spans="1:37" x14ac:dyDescent="0.35">
      <c r="B94" s="7">
        <v>48</v>
      </c>
      <c r="C94" s="9" t="s">
        <v>44</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113">
        <f t="shared" si="19"/>
        <v>0</v>
      </c>
      <c r="AI94" s="113">
        <f t="shared" si="20"/>
        <v>0</v>
      </c>
      <c r="AJ94" s="113">
        <f t="shared" si="17"/>
        <v>0</v>
      </c>
      <c r="AK94" s="72" t="str">
        <f t="shared" si="18"/>
        <v>Non renseigné</v>
      </c>
    </row>
    <row r="95" spans="1:37" x14ac:dyDescent="0.35">
      <c r="A95" s="158"/>
      <c r="B95" s="7">
        <v>49</v>
      </c>
      <c r="C95" s="9" t="s">
        <v>45</v>
      </c>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113">
        <f t="shared" si="19"/>
        <v>0</v>
      </c>
      <c r="AI95" s="113">
        <f t="shared" si="20"/>
        <v>0</v>
      </c>
      <c r="AJ95" s="113">
        <f t="shared" si="17"/>
        <v>0</v>
      </c>
      <c r="AK95" s="72" t="str">
        <f t="shared" si="18"/>
        <v>Non renseigné</v>
      </c>
    </row>
    <row r="96" spans="1:37" x14ac:dyDescent="0.35">
      <c r="A96" s="158"/>
      <c r="B96" s="7">
        <v>50</v>
      </c>
      <c r="C96" s="9" t="s">
        <v>47</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113">
        <f t="shared" si="19"/>
        <v>0</v>
      </c>
      <c r="AI96" s="113">
        <f t="shared" si="20"/>
        <v>0</v>
      </c>
      <c r="AJ96" s="113">
        <f t="shared" si="17"/>
        <v>0</v>
      </c>
      <c r="AK96" s="72" t="str">
        <f t="shared" si="18"/>
        <v>Non renseigné</v>
      </c>
    </row>
    <row r="97" spans="1:37" x14ac:dyDescent="0.35">
      <c r="B97" s="24"/>
      <c r="C97" s="21"/>
      <c r="D97" s="51"/>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113"/>
      <c r="AI97" s="113"/>
      <c r="AJ97" s="113"/>
      <c r="AK97" s="77"/>
    </row>
    <row r="98" spans="1:37" ht="26" x14ac:dyDescent="0.35">
      <c r="B98" s="7">
        <v>51</v>
      </c>
      <c r="C98" s="9" t="s">
        <v>123</v>
      </c>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113">
        <f t="shared" ref="AH98:AH99" si="21">COUNTA(D98:AG98)</f>
        <v>0</v>
      </c>
      <c r="AI98" s="113">
        <f t="shared" ref="AI98" si="22">SUMIF($D$74:$AG$74,"&lt;&gt;",D98:AG98)</f>
        <v>0</v>
      </c>
      <c r="AJ98" s="113">
        <f t="shared" si="17"/>
        <v>0</v>
      </c>
      <c r="AK98" s="72" t="str">
        <f t="shared" ref="AK98:AK99" si="23">IFERROR(IF(AH98=0,"Non renseigné",IF(AI98=0,0%,AI98/AJ98)),"")</f>
        <v>Non renseigné</v>
      </c>
    </row>
    <row r="99" spans="1:37" ht="26" x14ac:dyDescent="0.35">
      <c r="A99" s="158"/>
      <c r="B99" s="7">
        <v>52</v>
      </c>
      <c r="C99" s="12" t="s">
        <v>19</v>
      </c>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113">
        <f t="shared" si="21"/>
        <v>0</v>
      </c>
      <c r="AI99" s="113">
        <f>SUMIF($D$74:$AG$74,"&lt;&gt;",D99:AG99)</f>
        <v>0</v>
      </c>
      <c r="AJ99" s="113">
        <f>SUMIF($D99:$AG99,"&lt;&gt;",$D$74:$AG$74)</f>
        <v>0</v>
      </c>
      <c r="AK99" s="72" t="str">
        <f t="shared" si="23"/>
        <v>Non renseigné</v>
      </c>
    </row>
    <row r="100" spans="1:37" ht="15" thickBot="1" x14ac:dyDescent="0.4">
      <c r="B100" s="24"/>
      <c r="C100" s="5"/>
      <c r="D100" s="51"/>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K100" s="77"/>
    </row>
    <row r="101" spans="1:37" ht="19" thickBot="1" x14ac:dyDescent="0.4">
      <c r="B101" s="11" t="s">
        <v>13</v>
      </c>
      <c r="C101" s="11" t="s">
        <v>6</v>
      </c>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112"/>
      <c r="AI101" s="112"/>
      <c r="AJ101" s="112"/>
      <c r="AK101" s="73" t="str">
        <f>IFERROR(AVERAGE(AK103:AK104),"Non renseigné")</f>
        <v>Non renseigné</v>
      </c>
    </row>
    <row r="102" spans="1:37" ht="33" customHeight="1" x14ac:dyDescent="0.35">
      <c r="B102" s="147" t="s">
        <v>128</v>
      </c>
      <c r="C102" s="147"/>
      <c r="D102" s="51"/>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K102" s="77"/>
    </row>
    <row r="103" spans="1:37" x14ac:dyDescent="0.35">
      <c r="A103" s="158"/>
      <c r="B103" s="7">
        <v>53</v>
      </c>
      <c r="C103" s="9" t="s">
        <v>125</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113">
        <f t="shared" ref="AH103" si="24">COUNTA(D103:AG103)</f>
        <v>0</v>
      </c>
      <c r="AI103" s="113">
        <f>SUMIF($D$74:$AG$74,"&lt;&gt;",D103:AG103)</f>
        <v>0</v>
      </c>
      <c r="AJ103" s="113">
        <f>SUMIF($D103:$AG103,"&lt;&gt;",$D$74:$AG$74)</f>
        <v>0</v>
      </c>
      <c r="AK103" s="72" t="str">
        <f t="shared" ref="AK103" si="25">IFERROR(IF(AH103=0,"Non renseigné",IF(AI103=0,0%,AI103/AJ103)),"")</f>
        <v>Non renseigné</v>
      </c>
    </row>
    <row r="104" spans="1:37" x14ac:dyDescent="0.35">
      <c r="A104" s="158"/>
      <c r="B104" s="7">
        <v>54</v>
      </c>
      <c r="C104" s="9" t="s">
        <v>126</v>
      </c>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113">
        <f t="shared" ref="AH104:AH131" si="26">COUNTA(D104:AG104)</f>
        <v>0</v>
      </c>
      <c r="AI104" s="113">
        <f t="shared" ref="AI104:AI131" si="27">SUMIF($D$74:$AG$74,"&lt;&gt;",D104:AG104)</f>
        <v>0</v>
      </c>
      <c r="AJ104" s="113">
        <f t="shared" ref="AJ104:AJ131" si="28">SUMIF($D104:$AG104,"&lt;&gt;",$D$74:$AG$74)</f>
        <v>0</v>
      </c>
      <c r="AK104" s="72" t="str">
        <f>IFERROR(IF(AH104=0,"Non renseigné",IF(AI104=0,0%,AI104/AJ104)),"")</f>
        <v>Non renseigné</v>
      </c>
    </row>
    <row r="105" spans="1:37" ht="15" thickBot="1" x14ac:dyDescent="0.4">
      <c r="D105" s="51"/>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113"/>
      <c r="AI105" s="113"/>
      <c r="AJ105" s="113"/>
      <c r="AK105" s="77"/>
    </row>
    <row r="106" spans="1:37" ht="19" thickBot="1" x14ac:dyDescent="0.4">
      <c r="B106" s="11" t="s">
        <v>14</v>
      </c>
      <c r="C106" s="11" t="s">
        <v>36</v>
      </c>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113"/>
      <c r="AI106" s="113"/>
      <c r="AJ106" s="113"/>
      <c r="AK106" s="73" t="str">
        <f>IFERROR(AVERAGE(AK107,AK110:AK116,AK118),"Non renseigné")</f>
        <v>Non renseigné</v>
      </c>
    </row>
    <row r="107" spans="1:37" ht="26" x14ac:dyDescent="0.35">
      <c r="A107" s="158"/>
      <c r="B107" s="7">
        <v>55</v>
      </c>
      <c r="C107" s="12" t="s">
        <v>127</v>
      </c>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113">
        <f t="shared" si="26"/>
        <v>0</v>
      </c>
      <c r="AI107" s="113">
        <f t="shared" si="27"/>
        <v>0</v>
      </c>
      <c r="AJ107" s="113">
        <f t="shared" si="28"/>
        <v>0</v>
      </c>
      <c r="AK107" s="72" t="str">
        <f>IFERROR(IF(AH107=0,"Non renseigné",IF(AI107=0,0%,AI107/AJ107)),"")</f>
        <v>Non renseigné</v>
      </c>
    </row>
    <row r="108" spans="1:37" x14ac:dyDescent="0.35">
      <c r="B108" s="24"/>
      <c r="C108" s="5"/>
      <c r="D108" s="51"/>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113"/>
      <c r="AI108" s="113"/>
      <c r="AJ108" s="113"/>
      <c r="AK108" s="77"/>
    </row>
    <row r="109" spans="1:37" ht="29.25" customHeight="1" x14ac:dyDescent="0.35">
      <c r="B109" s="147" t="s">
        <v>167</v>
      </c>
      <c r="C109" s="147"/>
      <c r="D109" s="51"/>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113"/>
      <c r="AI109" s="113"/>
      <c r="AJ109" s="113"/>
      <c r="AK109" s="77"/>
    </row>
    <row r="110" spans="1:37" x14ac:dyDescent="0.35">
      <c r="B110" s="7">
        <v>56</v>
      </c>
      <c r="C110" s="9" t="s">
        <v>129</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113">
        <f t="shared" si="26"/>
        <v>0</v>
      </c>
      <c r="AI110" s="113">
        <f t="shared" si="27"/>
        <v>0</v>
      </c>
      <c r="AJ110" s="113">
        <f t="shared" si="28"/>
        <v>0</v>
      </c>
      <c r="AK110" s="72" t="str">
        <f t="shared" ref="AK110:AK116" si="29">IFERROR(IF(AH110=0,"Non renseigné",IF(AI110=0,0%,AI110/AJ110)),"")</f>
        <v>Non renseigné</v>
      </c>
    </row>
    <row r="111" spans="1:37" x14ac:dyDescent="0.35">
      <c r="B111" s="7">
        <v>57</v>
      </c>
      <c r="C111" s="9" t="s">
        <v>48</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113">
        <f t="shared" si="26"/>
        <v>0</v>
      </c>
      <c r="AI111" s="113">
        <f t="shared" si="27"/>
        <v>0</v>
      </c>
      <c r="AJ111" s="113">
        <f t="shared" si="28"/>
        <v>0</v>
      </c>
      <c r="AK111" s="72" t="str">
        <f t="shared" si="29"/>
        <v>Non renseigné</v>
      </c>
    </row>
    <row r="112" spans="1:37" x14ac:dyDescent="0.35">
      <c r="B112" s="7">
        <v>58</v>
      </c>
      <c r="C112" s="9" t="s">
        <v>52</v>
      </c>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113">
        <f t="shared" si="26"/>
        <v>0</v>
      </c>
      <c r="AI112" s="113">
        <f t="shared" si="27"/>
        <v>0</v>
      </c>
      <c r="AJ112" s="113">
        <f t="shared" si="28"/>
        <v>0</v>
      </c>
      <c r="AK112" s="72" t="str">
        <f t="shared" si="29"/>
        <v>Non renseigné</v>
      </c>
    </row>
    <row r="113" spans="1:37" x14ac:dyDescent="0.35">
      <c r="B113" s="7">
        <v>59</v>
      </c>
      <c r="C113" s="9" t="s">
        <v>49</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113">
        <f t="shared" si="26"/>
        <v>0</v>
      </c>
      <c r="AI113" s="113">
        <f t="shared" si="27"/>
        <v>0</v>
      </c>
      <c r="AJ113" s="113">
        <f t="shared" si="28"/>
        <v>0</v>
      </c>
      <c r="AK113" s="72" t="str">
        <f t="shared" si="29"/>
        <v>Non renseigné</v>
      </c>
    </row>
    <row r="114" spans="1:37" x14ac:dyDescent="0.35">
      <c r="B114" s="7">
        <v>60</v>
      </c>
      <c r="C114" s="9" t="s">
        <v>50</v>
      </c>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113">
        <f t="shared" si="26"/>
        <v>0</v>
      </c>
      <c r="AI114" s="113">
        <f t="shared" si="27"/>
        <v>0</v>
      </c>
      <c r="AJ114" s="113">
        <f t="shared" si="28"/>
        <v>0</v>
      </c>
      <c r="AK114" s="72" t="str">
        <f t="shared" si="29"/>
        <v>Non renseigné</v>
      </c>
    </row>
    <row r="115" spans="1:37" x14ac:dyDescent="0.35">
      <c r="B115" s="7">
        <v>61</v>
      </c>
      <c r="C115" s="9" t="s">
        <v>130</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113">
        <f t="shared" si="26"/>
        <v>0</v>
      </c>
      <c r="AI115" s="113">
        <f t="shared" si="27"/>
        <v>0</v>
      </c>
      <c r="AJ115" s="113">
        <f t="shared" si="28"/>
        <v>0</v>
      </c>
      <c r="AK115" s="72" t="str">
        <f t="shared" si="29"/>
        <v>Non renseigné</v>
      </c>
    </row>
    <row r="116" spans="1:37" x14ac:dyDescent="0.35">
      <c r="B116" s="7">
        <v>62</v>
      </c>
      <c r="C116" s="9" t="s">
        <v>51</v>
      </c>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113">
        <f t="shared" si="26"/>
        <v>0</v>
      </c>
      <c r="AI116" s="113">
        <f t="shared" si="27"/>
        <v>0</v>
      </c>
      <c r="AJ116" s="113">
        <f t="shared" si="28"/>
        <v>0</v>
      </c>
      <c r="AK116" s="72" t="str">
        <f t="shared" si="29"/>
        <v>Non renseigné</v>
      </c>
    </row>
    <row r="117" spans="1:37" x14ac:dyDescent="0.35">
      <c r="B117" s="24"/>
      <c r="C117" s="5"/>
      <c r="D117" s="51"/>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113"/>
      <c r="AI117" s="113"/>
      <c r="AJ117" s="113"/>
      <c r="AK117" s="77"/>
    </row>
    <row r="118" spans="1:37" ht="39" x14ac:dyDescent="0.35">
      <c r="B118" s="7">
        <v>63</v>
      </c>
      <c r="C118" s="9" t="s">
        <v>53</v>
      </c>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113">
        <f t="shared" si="26"/>
        <v>0</v>
      </c>
      <c r="AI118" s="113">
        <f t="shared" si="27"/>
        <v>0</v>
      </c>
      <c r="AJ118" s="113">
        <f t="shared" si="28"/>
        <v>0</v>
      </c>
      <c r="AK118" s="72" t="str">
        <f t="shared" ref="AK118" si="30">IFERROR(IF(AH118=0,"Non renseigné",IF(AI118=0,0%,AI118/AJ118)),"")</f>
        <v>Non renseigné</v>
      </c>
    </row>
    <row r="119" spans="1:37" ht="15" thickBot="1" x14ac:dyDescent="0.4">
      <c r="D119" s="51"/>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113"/>
      <c r="AI119" s="113"/>
      <c r="AJ119" s="113"/>
      <c r="AK119" s="82"/>
    </row>
    <row r="120" spans="1:37" ht="19" thickBot="1" x14ac:dyDescent="0.4">
      <c r="B120" s="11" t="s">
        <v>15</v>
      </c>
      <c r="C120" s="11" t="s">
        <v>37</v>
      </c>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113"/>
      <c r="AI120" s="113"/>
      <c r="AJ120" s="113"/>
      <c r="AK120" s="73" t="str">
        <f>IFERROR(AVERAGE(AK121,AK124:AK131),"Non renseigné")</f>
        <v>Non renseigné</v>
      </c>
    </row>
    <row r="121" spans="1:37" ht="39" x14ac:dyDescent="0.35">
      <c r="A121" s="158"/>
      <c r="B121" s="93">
        <v>64</v>
      </c>
      <c r="C121" s="9" t="s">
        <v>59</v>
      </c>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113">
        <f t="shared" si="26"/>
        <v>0</v>
      </c>
      <c r="AI121" s="113">
        <f t="shared" si="27"/>
        <v>0</v>
      </c>
      <c r="AJ121" s="113">
        <f t="shared" si="28"/>
        <v>0</v>
      </c>
      <c r="AK121" s="72" t="str">
        <f>IFERROR(IF(AH121=0,"Non renseigné",IF(AI121=0,0%,AI121/AJ121)),"")</f>
        <v>Non renseigné</v>
      </c>
    </row>
    <row r="122" spans="1:37" x14ac:dyDescent="0.35">
      <c r="B122" s="94"/>
      <c r="C122" s="21"/>
      <c r="D122" s="51"/>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113"/>
      <c r="AI122" s="113"/>
      <c r="AJ122" s="113"/>
      <c r="AK122" s="77"/>
    </row>
    <row r="123" spans="1:37" ht="30.75" customHeight="1" x14ac:dyDescent="0.35">
      <c r="B123" s="148" t="s">
        <v>132</v>
      </c>
      <c r="C123" s="148"/>
      <c r="D123" s="51"/>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113"/>
      <c r="AI123" s="113"/>
      <c r="AJ123" s="113"/>
      <c r="AK123" s="77"/>
    </row>
    <row r="124" spans="1:37" x14ac:dyDescent="0.35">
      <c r="A124" s="158"/>
      <c r="B124" s="93">
        <v>65</v>
      </c>
      <c r="C124" s="9" t="s">
        <v>164</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113">
        <f t="shared" si="26"/>
        <v>0</v>
      </c>
      <c r="AI124" s="113">
        <f t="shared" si="27"/>
        <v>0</v>
      </c>
      <c r="AJ124" s="113">
        <f t="shared" si="28"/>
        <v>0</v>
      </c>
      <c r="AK124" s="72" t="str">
        <f t="shared" ref="AK124:AK131" si="31">IFERROR(IF(AH124=0,"Non renseigné",IF(AI124=0,0%,AI124/AJ124)),"")</f>
        <v>Non renseigné</v>
      </c>
    </row>
    <row r="125" spans="1:37" x14ac:dyDescent="0.35">
      <c r="A125" s="158"/>
      <c r="B125" s="93">
        <v>66</v>
      </c>
      <c r="C125" s="9" t="s">
        <v>54</v>
      </c>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113">
        <f t="shared" si="26"/>
        <v>0</v>
      </c>
      <c r="AI125" s="113">
        <f t="shared" si="27"/>
        <v>0</v>
      </c>
      <c r="AJ125" s="113">
        <f t="shared" si="28"/>
        <v>0</v>
      </c>
      <c r="AK125" s="72" t="str">
        <f t="shared" si="31"/>
        <v>Non renseigné</v>
      </c>
    </row>
    <row r="126" spans="1:37" x14ac:dyDescent="0.35">
      <c r="A126" s="158"/>
      <c r="B126" s="93">
        <v>67</v>
      </c>
      <c r="C126" s="9" t="s">
        <v>58</v>
      </c>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113">
        <f t="shared" si="26"/>
        <v>0</v>
      </c>
      <c r="AI126" s="113">
        <f t="shared" si="27"/>
        <v>0</v>
      </c>
      <c r="AJ126" s="113">
        <f t="shared" si="28"/>
        <v>0</v>
      </c>
      <c r="AK126" s="72" t="str">
        <f>IFERROR(IF(AH126=0,"Non renseigné",IF(AI126=0,0%,AI126/AJ126)),"")</f>
        <v>Non renseigné</v>
      </c>
    </row>
    <row r="127" spans="1:37" x14ac:dyDescent="0.35">
      <c r="A127" s="158"/>
      <c r="B127" s="93">
        <v>68</v>
      </c>
      <c r="C127" s="9" t="s">
        <v>55</v>
      </c>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113">
        <f t="shared" si="26"/>
        <v>0</v>
      </c>
      <c r="AI127" s="113">
        <f t="shared" si="27"/>
        <v>0</v>
      </c>
      <c r="AJ127" s="113">
        <f t="shared" si="28"/>
        <v>0</v>
      </c>
      <c r="AK127" s="72" t="str">
        <f t="shared" si="31"/>
        <v>Non renseigné</v>
      </c>
    </row>
    <row r="128" spans="1:37" x14ac:dyDescent="0.35">
      <c r="A128" s="158"/>
      <c r="B128" s="93">
        <v>69</v>
      </c>
      <c r="C128" s="9" t="s">
        <v>31</v>
      </c>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113">
        <f t="shared" si="26"/>
        <v>0</v>
      </c>
      <c r="AI128" s="113">
        <f t="shared" si="27"/>
        <v>0</v>
      </c>
      <c r="AJ128" s="113">
        <f t="shared" si="28"/>
        <v>0</v>
      </c>
      <c r="AK128" s="72" t="str">
        <f t="shared" si="31"/>
        <v>Non renseigné</v>
      </c>
    </row>
    <row r="129" spans="1:37" x14ac:dyDescent="0.35">
      <c r="A129" s="158"/>
      <c r="B129" s="93">
        <v>70</v>
      </c>
      <c r="C129" s="9" t="s">
        <v>56</v>
      </c>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113">
        <f t="shared" si="26"/>
        <v>0</v>
      </c>
      <c r="AI129" s="113">
        <f t="shared" si="27"/>
        <v>0</v>
      </c>
      <c r="AJ129" s="113">
        <f t="shared" si="28"/>
        <v>0</v>
      </c>
      <c r="AK129" s="72" t="str">
        <f t="shared" si="31"/>
        <v>Non renseigné</v>
      </c>
    </row>
    <row r="130" spans="1:37" x14ac:dyDescent="0.35">
      <c r="A130" s="158"/>
      <c r="B130" s="93">
        <v>71</v>
      </c>
      <c r="C130" s="9" t="s">
        <v>57</v>
      </c>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113">
        <f t="shared" si="26"/>
        <v>0</v>
      </c>
      <c r="AI130" s="113">
        <f t="shared" si="27"/>
        <v>0</v>
      </c>
      <c r="AJ130" s="113">
        <f t="shared" si="28"/>
        <v>0</v>
      </c>
      <c r="AK130" s="72" t="str">
        <f>IFERROR(IF(AH130=0,"Non renseigné",IF(AI130=0,0%,AI130/AJ130)),"")</f>
        <v>Non renseigné</v>
      </c>
    </row>
    <row r="131" spans="1:37" x14ac:dyDescent="0.35">
      <c r="A131" s="158"/>
      <c r="B131" s="93">
        <v>72</v>
      </c>
      <c r="C131" s="9" t="s">
        <v>131</v>
      </c>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113">
        <f t="shared" si="26"/>
        <v>0</v>
      </c>
      <c r="AI131" s="113">
        <f t="shared" si="27"/>
        <v>0</v>
      </c>
      <c r="AJ131" s="113">
        <f t="shared" si="28"/>
        <v>0</v>
      </c>
      <c r="AK131" s="72" t="str">
        <f t="shared" si="31"/>
        <v>Non renseigné</v>
      </c>
    </row>
  </sheetData>
  <sheetProtection password="C170" sheet="1" objects="1" scenarios="1"/>
  <protectedRanges>
    <protectedRange sqref="D11:AG11 D15:AG29 D32:AG32 D35:AG38 D41:AG41 D44:AG47 D49:AG49 D52:AG53 D55:AG55 D58:AG66 D77:AG77 D81:AG89 D92:AG96 D98:AG99 D103:AG104 D107:AG107 D110:AG116 D118:AG118 D121:AG121 D124:AG131 D72:AG74" name="Plage1"/>
  </protectedRanges>
  <mergeCells count="19">
    <mergeCell ref="B123:C123"/>
    <mergeCell ref="B72:C72"/>
    <mergeCell ref="B57:C57"/>
    <mergeCell ref="B70:C70"/>
    <mergeCell ref="B71:C71"/>
    <mergeCell ref="B73:C73"/>
    <mergeCell ref="B80:C80"/>
    <mergeCell ref="B91:C91"/>
    <mergeCell ref="B102:C102"/>
    <mergeCell ref="B74:C74"/>
    <mergeCell ref="B10:C10"/>
    <mergeCell ref="B11:C11"/>
    <mergeCell ref="B34:C34"/>
    <mergeCell ref="C3:M3"/>
    <mergeCell ref="B109:C109"/>
    <mergeCell ref="B9:C9"/>
    <mergeCell ref="B32:C32"/>
    <mergeCell ref="B41:C41"/>
    <mergeCell ref="B55:C55"/>
  </mergeCells>
  <conditionalFormatting sqref="A1:AG2 A6:L6 AL32:XFD32 AL41:XFD41 AL55:XFD55 AL74:XFD74 A90:AG1048576 AI74:AJ74 AI75:XFD76 AI56:XFD57 AI42:XFD43 AI55:AJ55 AJ32 AI1:XFD3 AJ33:XFD34 AI32:AI34 AK48:XFD48 AL44:XFD47 AI50:XFD54 AL49:XFD49 AI67:XFD73 AL58:XFD66 AI90:XFD91 AL81:XFD89 AI97:XFD97 AL92:XFD96 AL98:XFD99 AL103:XFD104 AK108:XFD109 AL107:XFD107 AK117:XFD117 AL110:XFD116 AL118:XFD118 AK122:XFD123 AL121:XFD121 AI132:XFD1048576 AL124:XFD131 AI16:XFD31 AK15:XFD15 AI78:XFD80 AK77:XFD77 AI35:XFD40 F72:AG89 AI100:XFD102 AK105:XFD106 AK119:XFD120 A72:C89 AI5:XFD14 AK4:XFD4 N6:P6 R6:AG7 A7:P7 A4:AG5 A3:C3 N3:AG3 A8:AG71">
    <cfRule type="expression" dxfId="133" priority="233">
      <formula>A1="NA"</formula>
    </cfRule>
    <cfRule type="expression" dxfId="132" priority="234">
      <formula>A1="N"</formula>
    </cfRule>
    <cfRule type="expression" dxfId="131" priority="235">
      <formula>A1="O"</formula>
    </cfRule>
  </conditionalFormatting>
  <conditionalFormatting sqref="D35:AG38">
    <cfRule type="expression" dxfId="130" priority="230">
      <formula>AND(D35&lt;D$32,D35&gt;0)</formula>
    </cfRule>
    <cfRule type="expression" dxfId="129" priority="232">
      <formula>AND(D35=D$32,D35&lt;&gt;"")</formula>
    </cfRule>
  </conditionalFormatting>
  <conditionalFormatting sqref="D35:AG38 D44:AG53 D58:AG66 D90:AG131 F81:AG89">
    <cfRule type="expression" dxfId="128" priority="231">
      <formula>AND(D35=0,D35&lt;&gt;"")</formula>
    </cfRule>
  </conditionalFormatting>
  <conditionalFormatting sqref="D44:AG49">
    <cfRule type="expression" dxfId="127" priority="228">
      <formula>AND(D44&lt;D$41,D44&gt;0)</formula>
    </cfRule>
    <cfRule type="expression" dxfId="126" priority="229">
      <formula>AND(D44=D$41,D44&lt;&gt;"")</formula>
    </cfRule>
  </conditionalFormatting>
  <conditionalFormatting sqref="D58:AG66">
    <cfRule type="expression" dxfId="125" priority="226">
      <formula>AND(D58&lt;D$55,D58&gt;0)</formula>
    </cfRule>
    <cfRule type="expression" dxfId="124" priority="227">
      <formula>AND(D58=D$55,D58&lt;&gt;"")</formula>
    </cfRule>
  </conditionalFormatting>
  <conditionalFormatting sqref="D90:AG131 F81:AG89">
    <cfRule type="expression" dxfId="123" priority="224">
      <formula>AND(D81&lt;D$74,D81&gt;0)</formula>
    </cfRule>
    <cfRule type="expression" dxfId="122" priority="225">
      <formula>AND(D81=D$74,D81&lt;&gt;"")</formula>
    </cfRule>
  </conditionalFormatting>
  <conditionalFormatting sqref="D32:AG32">
    <cfRule type="expression" dxfId="121" priority="223">
      <formula>D$32&lt;MAX(D$35:D$38)</formula>
    </cfRule>
  </conditionalFormatting>
  <conditionalFormatting sqref="D44">
    <cfRule type="expression" dxfId="120" priority="221">
      <formula>AND(D44&lt;D$32,D44&gt;0)</formula>
    </cfRule>
    <cfRule type="expression" dxfId="119" priority="222">
      <formula>AND(D44=D$32,D44&lt;&gt;"")</formula>
    </cfRule>
  </conditionalFormatting>
  <conditionalFormatting sqref="D41:AG41">
    <cfRule type="expression" dxfId="118" priority="220">
      <formula>D$41&lt;MAX(D$44:D$49)</formula>
    </cfRule>
  </conditionalFormatting>
  <conditionalFormatting sqref="D58">
    <cfRule type="expression" dxfId="117" priority="218">
      <formula>AND(D58&lt;D$41,D58&gt;0)</formula>
    </cfRule>
    <cfRule type="expression" dxfId="116" priority="219">
      <formula>AND(D58=D$41,D58&lt;&gt;"")</formula>
    </cfRule>
  </conditionalFormatting>
  <conditionalFormatting sqref="D58">
    <cfRule type="expression" dxfId="115" priority="216">
      <formula>AND(D58&lt;D$32,D58&gt;0)</formula>
    </cfRule>
    <cfRule type="expression" dxfId="114" priority="217">
      <formula>AND(D58=D$32,D58&lt;&gt;"")</formula>
    </cfRule>
  </conditionalFormatting>
  <conditionalFormatting sqref="D55:AG55">
    <cfRule type="expression" dxfId="113" priority="215">
      <formula>D$55&lt;MAX(D$58:D$66)</formula>
    </cfRule>
  </conditionalFormatting>
  <conditionalFormatting sqref="D74:AG74">
    <cfRule type="expression" dxfId="112" priority="201">
      <formula>D$74&lt;MAX(D$81:D$131)</formula>
    </cfRule>
  </conditionalFormatting>
  <conditionalFormatting sqref="D72:E89">
    <cfRule type="expression" dxfId="111" priority="194">
      <formula>D72="NA"</formula>
    </cfRule>
    <cfRule type="expression" dxfId="110" priority="195">
      <formula>D72="N"</formula>
    </cfRule>
    <cfRule type="expression" dxfId="109" priority="196">
      <formula>D72="O"</formula>
    </cfRule>
  </conditionalFormatting>
  <conditionalFormatting sqref="D81:E89">
    <cfRule type="expression" dxfId="108" priority="193">
      <formula>AND(D81=0,D81&lt;&gt;"")</formula>
    </cfRule>
  </conditionalFormatting>
  <conditionalFormatting sqref="D81:E89">
    <cfRule type="expression" dxfId="107" priority="191">
      <formula>AND(D81&lt;D$74,D81&gt;0)</formula>
    </cfRule>
    <cfRule type="expression" dxfId="106" priority="192">
      <formula>AND(D81=D$74,D81&lt;&gt;"")</formula>
    </cfRule>
  </conditionalFormatting>
  <conditionalFormatting sqref="D74:E74">
    <cfRule type="expression" dxfId="105" priority="190">
      <formula>D$74&lt;MAX(D$81:D$131)</formula>
    </cfRule>
  </conditionalFormatting>
  <conditionalFormatting sqref="AH42:AH43 AH50:AH54 AH56:AH57 AH67:AH73 AH75:AH76 AH90:AH91 AH97 AH100:AH102 AH132:AH1048576 AH78:AH80 AH1:AH3 AH5:AH40">
    <cfRule type="expression" dxfId="104" priority="187">
      <formula>AH1="NA"</formula>
    </cfRule>
    <cfRule type="expression" dxfId="103" priority="188">
      <formula>AH1="N"</formula>
    </cfRule>
    <cfRule type="expression" dxfId="102" priority="189">
      <formula>AH1="O"</formula>
    </cfRule>
  </conditionalFormatting>
  <conditionalFormatting sqref="AI41:AJ41">
    <cfRule type="expression" dxfId="101" priority="184">
      <formula>AI41="NA"</formula>
    </cfRule>
    <cfRule type="expression" dxfId="100" priority="185">
      <formula>AI41="N"</formula>
    </cfRule>
    <cfRule type="expression" dxfId="99" priority="186">
      <formula>AI41="O"</formula>
    </cfRule>
  </conditionalFormatting>
  <conditionalFormatting sqref="AH41">
    <cfRule type="expression" dxfId="98" priority="181">
      <formula>AH41="NA"</formula>
    </cfRule>
    <cfRule type="expression" dxfId="97" priority="182">
      <formula>AH41="N"</formula>
    </cfRule>
    <cfRule type="expression" dxfId="96" priority="183">
      <formula>AH41="O"</formula>
    </cfRule>
  </conditionalFormatting>
  <conditionalFormatting sqref="AH55">
    <cfRule type="expression" dxfId="95" priority="166">
      <formula>AH55="NA"</formula>
    </cfRule>
    <cfRule type="expression" dxfId="94" priority="167">
      <formula>AH55="N"</formula>
    </cfRule>
    <cfRule type="expression" dxfId="93" priority="168">
      <formula>AH55="O"</formula>
    </cfRule>
  </conditionalFormatting>
  <conditionalFormatting sqref="AH74">
    <cfRule type="expression" dxfId="92" priority="157">
      <formula>AH74="NA"</formula>
    </cfRule>
    <cfRule type="expression" dxfId="91" priority="158">
      <formula>AH74="N"</formula>
    </cfRule>
    <cfRule type="expression" dxfId="90" priority="159">
      <formula>AH74="O"</formula>
    </cfRule>
  </conditionalFormatting>
  <conditionalFormatting sqref="AK44:AK47">
    <cfRule type="expression" dxfId="89" priority="88">
      <formula>AK44="NA"</formula>
    </cfRule>
    <cfRule type="expression" dxfId="88" priority="89">
      <formula>AK44="N"</formula>
    </cfRule>
    <cfRule type="expression" dxfId="87" priority="90">
      <formula>AK44="O"</formula>
    </cfRule>
  </conditionalFormatting>
  <conditionalFormatting sqref="AK49">
    <cfRule type="expression" dxfId="86" priority="85">
      <formula>AK49="NA"</formula>
    </cfRule>
    <cfRule type="expression" dxfId="85" priority="86">
      <formula>AK49="N"</formula>
    </cfRule>
    <cfRule type="expression" dxfId="84" priority="87">
      <formula>AK49="O"</formula>
    </cfRule>
  </conditionalFormatting>
  <conditionalFormatting sqref="AK58:AK66">
    <cfRule type="expression" dxfId="83" priority="82">
      <formula>AK58="NA"</formula>
    </cfRule>
    <cfRule type="expression" dxfId="82" priority="83">
      <formula>AK58="N"</formula>
    </cfRule>
    <cfRule type="expression" dxfId="81" priority="84">
      <formula>AK58="O"</formula>
    </cfRule>
  </conditionalFormatting>
  <conditionalFormatting sqref="AK81:AK89">
    <cfRule type="expression" dxfId="80" priority="79">
      <formula>AK81="NA"</formula>
    </cfRule>
    <cfRule type="expression" dxfId="79" priority="80">
      <formula>AK81="N"</formula>
    </cfRule>
    <cfRule type="expression" dxfId="78" priority="81">
      <formula>AK81="O"</formula>
    </cfRule>
  </conditionalFormatting>
  <conditionalFormatting sqref="AK92:AK96">
    <cfRule type="expression" dxfId="77" priority="76">
      <formula>AK92="NA"</formula>
    </cfRule>
    <cfRule type="expression" dxfId="76" priority="77">
      <formula>AK92="N"</formula>
    </cfRule>
    <cfRule type="expression" dxfId="75" priority="78">
      <formula>AK92="O"</formula>
    </cfRule>
  </conditionalFormatting>
  <conditionalFormatting sqref="AK98:AK99">
    <cfRule type="expression" dxfId="74" priority="73">
      <formula>AK98="NA"</formula>
    </cfRule>
    <cfRule type="expression" dxfId="73" priority="74">
      <formula>AK98="N"</formula>
    </cfRule>
    <cfRule type="expression" dxfId="72" priority="75">
      <formula>AK98="O"</formula>
    </cfRule>
  </conditionalFormatting>
  <conditionalFormatting sqref="AK103:AK104">
    <cfRule type="expression" dxfId="71" priority="70">
      <formula>AK103="NA"</formula>
    </cfRule>
    <cfRule type="expression" dxfId="70" priority="71">
      <formula>AK103="N"</formula>
    </cfRule>
    <cfRule type="expression" dxfId="69" priority="72">
      <formula>AK103="O"</formula>
    </cfRule>
  </conditionalFormatting>
  <conditionalFormatting sqref="AK107">
    <cfRule type="expression" dxfId="68" priority="67">
      <formula>AK107="NA"</formula>
    </cfRule>
    <cfRule type="expression" dxfId="67" priority="68">
      <formula>AK107="N"</formula>
    </cfRule>
    <cfRule type="expression" dxfId="66" priority="69">
      <formula>AK107="O"</formula>
    </cfRule>
  </conditionalFormatting>
  <conditionalFormatting sqref="AK110:AK116">
    <cfRule type="expression" dxfId="65" priority="64">
      <formula>AK110="NA"</formula>
    </cfRule>
    <cfRule type="expression" dxfId="64" priority="65">
      <formula>AK110="N"</formula>
    </cfRule>
    <cfRule type="expression" dxfId="63" priority="66">
      <formula>AK110="O"</formula>
    </cfRule>
  </conditionalFormatting>
  <conditionalFormatting sqref="AK118">
    <cfRule type="expression" dxfId="62" priority="61">
      <formula>AK118="NA"</formula>
    </cfRule>
    <cfRule type="expression" dxfId="61" priority="62">
      <formula>AK118="N"</formula>
    </cfRule>
    <cfRule type="expression" dxfId="60" priority="63">
      <formula>AK118="O"</formula>
    </cfRule>
  </conditionalFormatting>
  <conditionalFormatting sqref="AK121">
    <cfRule type="expression" dxfId="59" priority="58">
      <formula>AK121="NA"</formula>
    </cfRule>
    <cfRule type="expression" dxfId="58" priority="59">
      <formula>AK121="N"</formula>
    </cfRule>
    <cfRule type="expression" dxfId="57" priority="60">
      <formula>AK121="O"</formula>
    </cfRule>
  </conditionalFormatting>
  <conditionalFormatting sqref="AK124:AK131">
    <cfRule type="expression" dxfId="56" priority="55">
      <formula>AK124="NA"</formula>
    </cfRule>
    <cfRule type="expression" dxfId="55" priority="56">
      <formula>AK124="N"</formula>
    </cfRule>
    <cfRule type="expression" dxfId="54" priority="57">
      <formula>AK124="O"</formula>
    </cfRule>
  </conditionalFormatting>
  <conditionalFormatting sqref="AI15:AJ15">
    <cfRule type="expression" dxfId="53" priority="52">
      <formula>AI15="NA"</formula>
    </cfRule>
    <cfRule type="expression" dxfId="52" priority="53">
      <formula>AI15="N"</formula>
    </cfRule>
    <cfRule type="expression" dxfId="51" priority="54">
      <formula>AI15="O"</formula>
    </cfRule>
  </conditionalFormatting>
  <conditionalFormatting sqref="AH77">
    <cfRule type="expression" dxfId="50" priority="49">
      <formula>AH77="NA"</formula>
    </cfRule>
    <cfRule type="expression" dxfId="49" priority="50">
      <formula>AH77="N"</formula>
    </cfRule>
    <cfRule type="expression" dxfId="48" priority="51">
      <formula>AH77="O"</formula>
    </cfRule>
  </conditionalFormatting>
  <conditionalFormatting sqref="AI77:AJ77">
    <cfRule type="expression" dxfId="47" priority="46">
      <formula>AI77="NA"</formula>
    </cfRule>
    <cfRule type="expression" dxfId="46" priority="47">
      <formula>AI77="N"</formula>
    </cfRule>
    <cfRule type="expression" dxfId="45" priority="48">
      <formula>AI77="O"</formula>
    </cfRule>
  </conditionalFormatting>
  <conditionalFormatting sqref="AI44:AJ49">
    <cfRule type="expression" dxfId="44" priority="43">
      <formula>AI44="NA"</formula>
    </cfRule>
    <cfRule type="expression" dxfId="43" priority="44">
      <formula>AI44="N"</formula>
    </cfRule>
    <cfRule type="expression" dxfId="42" priority="45">
      <formula>AI44="O"</formula>
    </cfRule>
  </conditionalFormatting>
  <conditionalFormatting sqref="AH44:AH49">
    <cfRule type="expression" dxfId="41" priority="40">
      <formula>AH44="NA"</formula>
    </cfRule>
    <cfRule type="expression" dxfId="40" priority="41">
      <formula>AH44="N"</formula>
    </cfRule>
    <cfRule type="expression" dxfId="39" priority="42">
      <formula>AH44="O"</formula>
    </cfRule>
  </conditionalFormatting>
  <conditionalFormatting sqref="AI58:AJ66">
    <cfRule type="expression" dxfId="38" priority="37">
      <formula>AI58="NA"</formula>
    </cfRule>
    <cfRule type="expression" dxfId="37" priority="38">
      <formula>AI58="N"</formula>
    </cfRule>
    <cfRule type="expression" dxfId="36" priority="39">
      <formula>AI58="O"</formula>
    </cfRule>
  </conditionalFormatting>
  <conditionalFormatting sqref="AH58:AH66">
    <cfRule type="expression" dxfId="35" priority="34">
      <formula>AH58="NA"</formula>
    </cfRule>
    <cfRule type="expression" dxfId="34" priority="35">
      <formula>AH58="N"</formula>
    </cfRule>
    <cfRule type="expression" dxfId="33" priority="36">
      <formula>AH58="O"</formula>
    </cfRule>
  </conditionalFormatting>
  <conditionalFormatting sqref="AI81:AJ89">
    <cfRule type="expression" dxfId="32" priority="31">
      <formula>AI81="NA"</formula>
    </cfRule>
    <cfRule type="expression" dxfId="31" priority="32">
      <formula>AI81="N"</formula>
    </cfRule>
    <cfRule type="expression" dxfId="30" priority="33">
      <formula>AI81="O"</formula>
    </cfRule>
  </conditionalFormatting>
  <conditionalFormatting sqref="AH81:AH89">
    <cfRule type="expression" dxfId="29" priority="28">
      <formula>AH81="NA"</formula>
    </cfRule>
    <cfRule type="expression" dxfId="28" priority="29">
      <formula>AH81="N"</formula>
    </cfRule>
    <cfRule type="expression" dxfId="27" priority="30">
      <formula>AH81="O"</formula>
    </cfRule>
  </conditionalFormatting>
  <conditionalFormatting sqref="AI92:AJ96">
    <cfRule type="expression" dxfId="26" priority="25">
      <formula>AI92="NA"</formula>
    </cfRule>
    <cfRule type="expression" dxfId="25" priority="26">
      <formula>AI92="N"</formula>
    </cfRule>
    <cfRule type="expression" dxfId="24" priority="27">
      <formula>AI92="O"</formula>
    </cfRule>
  </conditionalFormatting>
  <conditionalFormatting sqref="AH92:AH96">
    <cfRule type="expression" dxfId="23" priority="22">
      <formula>AH92="NA"</formula>
    </cfRule>
    <cfRule type="expression" dxfId="22" priority="23">
      <formula>AH92="N"</formula>
    </cfRule>
    <cfRule type="expression" dxfId="21" priority="24">
      <formula>AH92="O"</formula>
    </cfRule>
  </conditionalFormatting>
  <conditionalFormatting sqref="AI98:AJ98">
    <cfRule type="expression" dxfId="20" priority="19">
      <formula>AI98="NA"</formula>
    </cfRule>
    <cfRule type="expression" dxfId="19" priority="20">
      <formula>AI98="N"</formula>
    </cfRule>
    <cfRule type="expression" dxfId="18" priority="21">
      <formula>AI98="O"</formula>
    </cfRule>
  </conditionalFormatting>
  <conditionalFormatting sqref="AH98">
    <cfRule type="expression" dxfId="17" priority="16">
      <formula>AH98="NA"</formula>
    </cfRule>
    <cfRule type="expression" dxfId="16" priority="17">
      <formula>AH98="N"</formula>
    </cfRule>
    <cfRule type="expression" dxfId="15" priority="18">
      <formula>AH98="O"</formula>
    </cfRule>
  </conditionalFormatting>
  <conditionalFormatting sqref="AI99:AJ99">
    <cfRule type="expression" dxfId="14" priority="13">
      <formula>AI99="NA"</formula>
    </cfRule>
    <cfRule type="expression" dxfId="13" priority="14">
      <formula>AI99="N"</formula>
    </cfRule>
    <cfRule type="expression" dxfId="12" priority="15">
      <formula>AI99="O"</formula>
    </cfRule>
  </conditionalFormatting>
  <conditionalFormatting sqref="AH99">
    <cfRule type="expression" dxfId="11" priority="10">
      <formula>AH99="NA"</formula>
    </cfRule>
    <cfRule type="expression" dxfId="10" priority="11">
      <formula>AH99="N"</formula>
    </cfRule>
    <cfRule type="expression" dxfId="9" priority="12">
      <formula>AH99="O"</formula>
    </cfRule>
  </conditionalFormatting>
  <conditionalFormatting sqref="AI103:AJ131">
    <cfRule type="expression" dxfId="8" priority="7">
      <formula>AI103="NA"</formula>
    </cfRule>
    <cfRule type="expression" dxfId="7" priority="8">
      <formula>AI103="N"</formula>
    </cfRule>
    <cfRule type="expression" dxfId="6" priority="9">
      <formula>AI103="O"</formula>
    </cfRule>
  </conditionalFormatting>
  <conditionalFormatting sqref="AH103:AH131">
    <cfRule type="expression" dxfId="5" priority="4">
      <formula>AH103="NA"</formula>
    </cfRule>
    <cfRule type="expression" dxfId="4" priority="5">
      <formula>AH103="N"</formula>
    </cfRule>
    <cfRule type="expression" dxfId="3" priority="6">
      <formula>AH103="O"</formula>
    </cfRule>
  </conditionalFormatting>
  <conditionalFormatting sqref="AH4:AJ4">
    <cfRule type="expression" dxfId="2" priority="1">
      <formula>AH4="NA"</formula>
    </cfRule>
    <cfRule type="expression" dxfId="1" priority="2">
      <formula>AH4="N"</formula>
    </cfRule>
    <cfRule type="expression" dxfId="0" priority="3">
      <formula>AH4="O"</formula>
    </cfRule>
  </conditionalFormatting>
  <dataValidations count="5">
    <dataValidation type="whole" operator="lessThanOrEqual" allowBlank="1" showInputMessage="1" showErrorMessage="1" errorTitle="erreur" error="le nombre doit être un entier inférieur ou égal au nombre de formulaires audités par essai" sqref="D35:AG38" xr:uid="{00000000-0002-0000-0100-000000000000}">
      <formula1>D$32</formula1>
    </dataValidation>
    <dataValidation type="whole" operator="lessThanOrEqual" allowBlank="1" showInputMessage="1" showErrorMessage="1" errorTitle="erreur" error="le nombre doit être un entier inférieur ou égal au nombre de réceptions auditées par essai" sqref="D44:AG49" xr:uid="{00000000-0002-0000-0100-000001000000}">
      <formula1>D$41</formula1>
    </dataValidation>
    <dataValidation type="whole" operator="lessThanOrEqual" allowBlank="1" showInputMessage="1" showErrorMessage="1" errorTitle="erreur" error="le nombre doit être un entier inférieur ou égal au nombre de certificats de mise en destruction audités par essai" sqref="D58:AG66" xr:uid="{00000000-0002-0000-0100-000002000000}">
      <formula1>D$55</formula1>
    </dataValidation>
    <dataValidation type="whole" operator="lessThanOrEqual" allowBlank="1" showInputMessage="1" showErrorMessage="1" errorTitle="erreur" error="le nombre doit être un entier inférieur ou égal au nombre d'observations par patient" sqref="D118:AG118 D121:AG121 D110:AG116 D92:AG96 D81:AG89 D98:AG99 D103:AG104 D107:AG107 D124:AG131" xr:uid="{00000000-0002-0000-0100-000003000000}">
      <formula1>D$74</formula1>
    </dataValidation>
    <dataValidation type="whole" operator="notEqual" allowBlank="1" showInputMessage="1" showErrorMessage="1" errorTitle="Erreur" error="le nombre d'observations doit être un entier différent de 0" sqref="D41:AG41 D55:AG55 D32:AG32 D74:AG74" xr:uid="{00000000-0002-0000-0100-000004000000}">
      <formula1>0</formula1>
    </dataValidation>
  </dataValidations>
  <pageMargins left="0.7" right="0.7" top="0.75" bottom="0.75" header="0.3" footer="0.3"/>
  <pageSetup paperSize="8" scale="27" fitToHeight="0" orientation="landscape" r:id="rId1"/>
  <rowBreaks count="1" manualBreakCount="1">
    <brk id="6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'Valid données'!$A$1:$A$2</xm:f>
          </x14:formula1>
          <xm:sqref>D52:AH53 D15:AG29 D77:AG77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S38"/>
  <sheetViews>
    <sheetView showGridLines="0" zoomScale="60" zoomScaleNormal="60" zoomScalePageLayoutView="50" workbookViewId="0">
      <selection activeCell="E8" sqref="E8"/>
    </sheetView>
  </sheetViews>
  <sheetFormatPr baseColWidth="10" defaultRowHeight="14.5" x14ac:dyDescent="0.35"/>
  <cols>
    <col min="1" max="1" width="1.81640625" customWidth="1"/>
    <col min="2" max="2" width="3.1796875" style="26" customWidth="1"/>
    <col min="3" max="3" width="83.26953125" style="4" customWidth="1"/>
    <col min="4" max="4" width="1.7265625" customWidth="1"/>
    <col min="5" max="5" width="27.81640625" customWidth="1"/>
  </cols>
  <sheetData>
    <row r="1" spans="1:19" x14ac:dyDescent="0.35">
      <c r="A1" s="30"/>
      <c r="B1" s="96"/>
      <c r="C1" s="159"/>
      <c r="D1" s="30"/>
      <c r="E1" s="30"/>
      <c r="F1" s="30"/>
      <c r="G1" s="30"/>
      <c r="H1" s="30"/>
      <c r="I1" s="30"/>
      <c r="J1" s="30"/>
      <c r="K1" s="30"/>
      <c r="L1" s="30"/>
      <c r="M1" s="30"/>
      <c r="N1" s="30"/>
      <c r="O1" s="30"/>
      <c r="P1" s="30"/>
      <c r="Q1" s="30"/>
      <c r="R1" s="30"/>
    </row>
    <row r="2" spans="1:19" x14ac:dyDescent="0.35">
      <c r="A2" s="30"/>
      <c r="B2" s="96"/>
      <c r="C2" s="159"/>
      <c r="D2" s="30"/>
      <c r="E2" s="30"/>
      <c r="F2" s="30"/>
      <c r="G2" s="30"/>
      <c r="H2" s="30"/>
      <c r="I2" s="30"/>
      <c r="J2" s="30"/>
      <c r="K2" s="30"/>
      <c r="L2" s="30"/>
      <c r="M2" s="30"/>
      <c r="N2" s="30"/>
      <c r="O2" s="30"/>
      <c r="P2" s="30"/>
      <c r="Q2" s="30"/>
      <c r="R2" s="30"/>
    </row>
    <row r="3" spans="1:19" ht="52.5" customHeight="1" x14ac:dyDescent="0.35">
      <c r="A3" s="30"/>
      <c r="B3" s="96"/>
      <c r="C3" s="164"/>
      <c r="D3" s="164"/>
      <c r="E3" s="164"/>
      <c r="F3" s="164"/>
      <c r="G3" s="164"/>
      <c r="H3" s="164"/>
      <c r="I3" s="164"/>
      <c r="J3" s="164"/>
      <c r="K3" s="164"/>
      <c r="L3" s="164"/>
      <c r="M3" s="30"/>
      <c r="N3" s="30"/>
      <c r="O3" s="30"/>
      <c r="P3" s="30"/>
      <c r="Q3" s="30"/>
      <c r="R3" s="30"/>
    </row>
    <row r="4" spans="1:19" ht="36" x14ac:dyDescent="0.35">
      <c r="B4" s="36" t="s">
        <v>63</v>
      </c>
      <c r="C4" s="36"/>
      <c r="D4" s="36"/>
      <c r="E4" s="36"/>
      <c r="F4" s="36"/>
      <c r="G4" s="36"/>
      <c r="H4" s="36"/>
      <c r="I4" s="36"/>
      <c r="J4" s="36"/>
      <c r="K4" s="36"/>
      <c r="L4" s="36"/>
      <c r="M4" s="36"/>
      <c r="N4" s="36"/>
      <c r="O4" s="36"/>
      <c r="P4" s="36"/>
      <c r="Q4" s="36"/>
      <c r="R4" s="36"/>
    </row>
    <row r="5" spans="1:19" ht="19" thickBot="1" x14ac:dyDescent="0.4">
      <c r="B5" s="39"/>
      <c r="C5" s="39"/>
    </row>
    <row r="6" spans="1:19" ht="19" thickBot="1" x14ac:dyDescent="0.4">
      <c r="B6" s="39"/>
      <c r="C6" s="45" t="s">
        <v>84</v>
      </c>
      <c r="D6" s="19"/>
      <c r="E6" s="102" t="str">
        <f>IFERROR(AVERAGE(Grille!AK15:AK29,Grille!AK35:AK38,Grille!AK44:AK47,Grille!AK49,Grille!AK52:AK53,Grille!AK58:AK66,Grille!AK77,Grille!AK81:AK89,Grille!AK92:AK96,Grille!AK98:AK99,Grille!AK103:AK104,Grille!AK107,Grille!AK110:AK116,Grille!AK118,Grille!AK121,Grille!AK124:AK131),"Non renseigné")</f>
        <v>Non renseigné</v>
      </c>
    </row>
    <row r="7" spans="1:19" ht="18.5" x14ac:dyDescent="0.35">
      <c r="B7" s="39"/>
      <c r="C7" s="2"/>
      <c r="D7" s="2"/>
      <c r="E7" s="6"/>
      <c r="F7" s="46"/>
      <c r="G7" s="46"/>
      <c r="H7" s="46"/>
      <c r="I7" s="46"/>
      <c r="J7" s="46"/>
      <c r="K7" s="46"/>
      <c r="L7" s="46"/>
      <c r="M7" s="46"/>
      <c r="N7" s="46"/>
      <c r="O7" s="46"/>
      <c r="P7" s="46"/>
      <c r="Q7" s="46"/>
      <c r="R7" s="46"/>
      <c r="S7" s="46"/>
    </row>
    <row r="8" spans="1:19" ht="18.5" x14ac:dyDescent="0.35">
      <c r="B8" s="39"/>
      <c r="C8" s="13" t="s">
        <v>154</v>
      </c>
      <c r="D8" s="2"/>
      <c r="E8" s="83"/>
      <c r="F8" s="46"/>
      <c r="G8" s="46"/>
      <c r="H8" s="46"/>
      <c r="I8" s="46"/>
      <c r="J8" s="46"/>
      <c r="K8" s="46"/>
      <c r="L8" s="46"/>
      <c r="M8" s="46"/>
      <c r="N8" s="46"/>
      <c r="O8" s="46"/>
      <c r="P8" s="46"/>
      <c r="Q8" s="46"/>
      <c r="R8" s="46"/>
      <c r="S8" s="46"/>
    </row>
    <row r="9" spans="1:19" ht="18.5" x14ac:dyDescent="0.35">
      <c r="B9" s="39"/>
      <c r="C9" s="2"/>
      <c r="D9" s="2"/>
      <c r="E9" s="6"/>
      <c r="F9" s="46"/>
      <c r="G9" s="46"/>
      <c r="H9" s="46"/>
      <c r="I9" s="46"/>
      <c r="J9" s="46"/>
      <c r="K9" s="46"/>
      <c r="L9" s="46"/>
      <c r="M9" s="46"/>
      <c r="N9" s="46"/>
      <c r="O9" s="46"/>
      <c r="P9" s="46"/>
      <c r="Q9" s="46"/>
      <c r="R9" s="46"/>
      <c r="S9" s="46"/>
    </row>
    <row r="10" spans="1:19" ht="18.5" x14ac:dyDescent="0.35">
      <c r="B10" s="39"/>
      <c r="C10" s="13" t="s">
        <v>16</v>
      </c>
      <c r="D10" s="2"/>
      <c r="E10" s="152"/>
      <c r="F10" s="153"/>
      <c r="G10" s="153"/>
      <c r="H10" s="154"/>
      <c r="I10" s="46"/>
      <c r="J10" s="46"/>
      <c r="K10" s="46"/>
      <c r="L10" s="46"/>
      <c r="M10" s="46"/>
      <c r="N10" s="46"/>
      <c r="O10" s="46"/>
      <c r="P10" s="46"/>
      <c r="Q10" s="46"/>
      <c r="R10" s="46"/>
      <c r="S10" s="46"/>
    </row>
    <row r="11" spans="1:19" ht="18.5" x14ac:dyDescent="0.35">
      <c r="B11" s="39"/>
      <c r="C11" s="14"/>
      <c r="D11" s="2"/>
      <c r="E11" s="115"/>
      <c r="F11" s="46"/>
      <c r="G11" s="46"/>
      <c r="H11" s="46"/>
      <c r="I11" s="46"/>
      <c r="J11" s="46"/>
      <c r="K11" s="46"/>
      <c r="L11" s="46"/>
      <c r="M11" s="46"/>
      <c r="N11" s="46"/>
      <c r="O11" s="46"/>
      <c r="P11" s="46"/>
      <c r="Q11" s="46"/>
      <c r="R11" s="46"/>
      <c r="S11" s="46"/>
    </row>
    <row r="12" spans="1:19" ht="18.5" x14ac:dyDescent="0.35">
      <c r="B12" s="39"/>
      <c r="C12" s="2"/>
      <c r="D12" s="2"/>
      <c r="E12" s="6"/>
      <c r="F12" s="46"/>
      <c r="G12" s="46"/>
      <c r="H12" s="46"/>
      <c r="I12" s="46"/>
      <c r="J12" s="46"/>
      <c r="K12" s="46"/>
      <c r="L12" s="46"/>
      <c r="M12" s="46"/>
      <c r="N12" s="46"/>
      <c r="O12" s="46"/>
      <c r="P12" s="46"/>
      <c r="Q12" s="46"/>
      <c r="R12" s="46"/>
      <c r="S12" s="46"/>
    </row>
    <row r="13" spans="1:19" ht="18.5" x14ac:dyDescent="0.35">
      <c r="B13" s="41"/>
      <c r="D13" s="2"/>
      <c r="E13" s="6"/>
      <c r="F13" s="91"/>
      <c r="G13" s="91"/>
      <c r="H13" s="91"/>
      <c r="I13" s="91"/>
      <c r="J13" s="91"/>
      <c r="K13" s="46"/>
      <c r="L13" s="46"/>
      <c r="M13" s="46"/>
      <c r="N13" s="46"/>
      <c r="O13" s="46"/>
      <c r="P13" s="46"/>
      <c r="Q13" s="46"/>
      <c r="R13" s="46"/>
      <c r="S13" s="46"/>
    </row>
    <row r="14" spans="1:19" ht="19" thickBot="1" x14ac:dyDescent="0.4">
      <c r="B14" s="24"/>
      <c r="C14" s="3"/>
      <c r="D14" s="2"/>
      <c r="E14" s="17" t="s">
        <v>82</v>
      </c>
      <c r="F14" s="91" t="s">
        <v>145</v>
      </c>
      <c r="G14" s="91" t="s">
        <v>146</v>
      </c>
      <c r="H14" s="91" t="s">
        <v>147</v>
      </c>
      <c r="I14" s="91" t="s">
        <v>148</v>
      </c>
      <c r="J14" s="46"/>
      <c r="K14" s="46"/>
      <c r="L14" s="46"/>
      <c r="M14" s="46"/>
      <c r="N14" s="46"/>
      <c r="O14" s="46"/>
      <c r="P14" s="46"/>
      <c r="Q14" s="46"/>
      <c r="R14" s="46"/>
      <c r="S14" s="46"/>
    </row>
    <row r="15" spans="1:19" ht="24" thickBot="1" x14ac:dyDescent="0.5">
      <c r="B15" s="8" t="s">
        <v>73</v>
      </c>
      <c r="C15" s="8"/>
      <c r="D15" s="15"/>
      <c r="E15" s="84" t="str">
        <f>Grille!AK8</f>
        <v>Non renseigné</v>
      </c>
      <c r="F15" s="91"/>
      <c r="G15" s="91"/>
      <c r="H15" s="91"/>
      <c r="I15" s="91"/>
      <c r="J15" s="46"/>
      <c r="K15" s="46"/>
      <c r="L15" s="46"/>
      <c r="M15" s="46"/>
      <c r="N15" s="46"/>
      <c r="O15" s="46"/>
      <c r="P15" s="46"/>
      <c r="Q15" s="46"/>
      <c r="R15" s="46"/>
      <c r="S15" s="46"/>
    </row>
    <row r="16" spans="1:19" ht="15.5" x14ac:dyDescent="0.35">
      <c r="B16" s="18" t="s">
        <v>11</v>
      </c>
      <c r="C16" s="18" t="s">
        <v>21</v>
      </c>
      <c r="D16" s="16"/>
      <c r="E16" s="85" t="str">
        <f>Grille!AK13</f>
        <v>Non renseigné</v>
      </c>
      <c r="F16" s="92">
        <v>1</v>
      </c>
      <c r="G16" s="92">
        <v>0.9</v>
      </c>
      <c r="H16" s="92">
        <v>0.6</v>
      </c>
      <c r="I16" s="92">
        <v>0.3</v>
      </c>
      <c r="J16" s="46"/>
      <c r="K16" s="46"/>
      <c r="L16" s="46"/>
      <c r="M16" s="46"/>
      <c r="N16" s="46"/>
      <c r="O16" s="46"/>
      <c r="P16" s="46"/>
      <c r="Q16" s="46"/>
      <c r="R16" s="46"/>
      <c r="S16" s="46"/>
    </row>
    <row r="17" spans="2:19" ht="15.5" x14ac:dyDescent="0.35">
      <c r="B17" s="18" t="s">
        <v>12</v>
      </c>
      <c r="C17" s="18" t="s">
        <v>22</v>
      </c>
      <c r="D17" s="16"/>
      <c r="E17" s="86" t="str">
        <f>Grille!AK31</f>
        <v>Non renseigné</v>
      </c>
      <c r="F17" s="92">
        <v>1</v>
      </c>
      <c r="G17" s="92">
        <v>0.9</v>
      </c>
      <c r="H17" s="92">
        <v>0.6</v>
      </c>
      <c r="I17" s="92">
        <v>0.3</v>
      </c>
      <c r="J17" s="98"/>
      <c r="K17" s="99"/>
      <c r="L17" s="99"/>
      <c r="M17" s="99"/>
      <c r="N17" s="99"/>
      <c r="O17" s="99"/>
      <c r="P17" s="99"/>
      <c r="Q17" s="99"/>
      <c r="R17" s="99"/>
      <c r="S17" s="99"/>
    </row>
    <row r="18" spans="2:19" ht="15.5" x14ac:dyDescent="0.35">
      <c r="B18" s="18" t="s">
        <v>13</v>
      </c>
      <c r="C18" s="18" t="s">
        <v>23</v>
      </c>
      <c r="D18" s="16"/>
      <c r="E18" s="86" t="str">
        <f>Grille!AK40</f>
        <v>Non renseigné</v>
      </c>
      <c r="F18" s="92">
        <v>1</v>
      </c>
      <c r="G18" s="92">
        <v>0.9</v>
      </c>
      <c r="H18" s="92">
        <v>0.6</v>
      </c>
      <c r="I18" s="92">
        <v>0.3</v>
      </c>
      <c r="J18" s="46"/>
      <c r="K18" s="46"/>
      <c r="L18" s="46"/>
      <c r="M18" s="46"/>
      <c r="N18" s="46"/>
      <c r="O18" s="46"/>
      <c r="P18" s="46"/>
      <c r="Q18" s="46"/>
      <c r="R18" s="46"/>
      <c r="S18" s="46"/>
    </row>
    <row r="19" spans="2:19" ht="15.5" x14ac:dyDescent="0.35">
      <c r="B19" s="18" t="s">
        <v>14</v>
      </c>
      <c r="C19" s="18" t="s">
        <v>95</v>
      </c>
      <c r="D19" s="16"/>
      <c r="E19" s="86" t="str">
        <f>Grille!AK51</f>
        <v>Non renseigné</v>
      </c>
      <c r="F19" s="92">
        <v>1</v>
      </c>
      <c r="G19" s="92">
        <v>0.9</v>
      </c>
      <c r="H19" s="92">
        <v>0.6</v>
      </c>
      <c r="I19" s="92">
        <v>0.3</v>
      </c>
      <c r="J19" s="46"/>
      <c r="K19" s="46"/>
      <c r="L19" s="46"/>
      <c r="M19" s="46"/>
      <c r="N19" s="46"/>
    </row>
    <row r="20" spans="2:19" ht="15" thickBot="1" x14ac:dyDescent="0.4">
      <c r="C20" s="21"/>
      <c r="F20" s="91"/>
      <c r="G20" s="91"/>
      <c r="H20" s="91"/>
      <c r="I20" s="91"/>
      <c r="J20" s="46"/>
      <c r="K20" s="46"/>
      <c r="L20" s="46"/>
      <c r="M20" s="46"/>
      <c r="N20" s="46"/>
    </row>
    <row r="21" spans="2:19" ht="24" thickBot="1" x14ac:dyDescent="0.4">
      <c r="B21" s="8" t="s">
        <v>74</v>
      </c>
      <c r="C21" s="8"/>
      <c r="E21" s="84" t="str">
        <f>Grille!AK69</f>
        <v>Non renseigné</v>
      </c>
      <c r="F21" s="91"/>
      <c r="G21" s="91"/>
      <c r="H21" s="91"/>
      <c r="I21" s="91"/>
      <c r="J21" s="46"/>
      <c r="K21" s="46"/>
      <c r="L21" s="46"/>
      <c r="M21" s="46"/>
      <c r="N21" s="46"/>
    </row>
    <row r="22" spans="2:19" ht="15.5" x14ac:dyDescent="0.35">
      <c r="B22" s="18" t="s">
        <v>11</v>
      </c>
      <c r="C22" s="18" t="s">
        <v>34</v>
      </c>
      <c r="E22" s="85" t="str">
        <f>Grille!AK76</f>
        <v>Non renseigné</v>
      </c>
      <c r="F22" s="92">
        <v>1</v>
      </c>
      <c r="G22" s="92">
        <v>0.9</v>
      </c>
      <c r="H22" s="92">
        <v>0.6</v>
      </c>
      <c r="I22" s="92">
        <v>0.3</v>
      </c>
      <c r="J22" s="46"/>
      <c r="K22" s="46"/>
      <c r="L22" s="46"/>
      <c r="M22" s="46"/>
      <c r="N22" s="46"/>
    </row>
    <row r="23" spans="2:19" ht="15.5" x14ac:dyDescent="0.35">
      <c r="B23" s="18" t="s">
        <v>12</v>
      </c>
      <c r="C23" s="18" t="s">
        <v>35</v>
      </c>
      <c r="E23" s="86" t="str">
        <f>Grille!AK79</f>
        <v>Non renseigné</v>
      </c>
      <c r="F23" s="92">
        <v>1</v>
      </c>
      <c r="G23" s="92">
        <v>0.9</v>
      </c>
      <c r="H23" s="92">
        <v>0.6</v>
      </c>
      <c r="I23" s="92">
        <v>0.3</v>
      </c>
      <c r="J23" s="46"/>
      <c r="K23" s="46"/>
      <c r="L23" s="46"/>
      <c r="M23" s="46"/>
      <c r="N23" s="46"/>
    </row>
    <row r="24" spans="2:19" ht="15.5" x14ac:dyDescent="0.35">
      <c r="B24" s="18" t="s">
        <v>13</v>
      </c>
      <c r="C24" s="18" t="s">
        <v>6</v>
      </c>
      <c r="E24" s="86" t="str">
        <f>Grille!AK101</f>
        <v>Non renseigné</v>
      </c>
      <c r="F24" s="92">
        <v>1</v>
      </c>
      <c r="G24" s="92">
        <v>0.9</v>
      </c>
      <c r="H24" s="92">
        <v>0.6</v>
      </c>
      <c r="I24" s="92">
        <v>0.3</v>
      </c>
      <c r="J24" s="46"/>
      <c r="K24" s="46"/>
      <c r="L24" s="46"/>
      <c r="M24" s="46"/>
      <c r="N24" s="46"/>
    </row>
    <row r="25" spans="2:19" ht="15.5" x14ac:dyDescent="0.35">
      <c r="B25" s="18" t="s">
        <v>14</v>
      </c>
      <c r="C25" s="18" t="s">
        <v>36</v>
      </c>
      <c r="E25" s="86" t="str">
        <f>Grille!AK106</f>
        <v>Non renseigné</v>
      </c>
      <c r="F25" s="92">
        <v>1</v>
      </c>
      <c r="G25" s="92">
        <v>0.9</v>
      </c>
      <c r="H25" s="92">
        <v>0.6</v>
      </c>
      <c r="I25" s="92">
        <v>0.3</v>
      </c>
      <c r="J25" s="46"/>
      <c r="K25" s="46"/>
      <c r="L25" s="46"/>
      <c r="M25" s="46"/>
      <c r="N25" s="46"/>
    </row>
    <row r="26" spans="2:19" ht="15.5" x14ac:dyDescent="0.35">
      <c r="B26" s="18" t="s">
        <v>15</v>
      </c>
      <c r="C26" s="18" t="s">
        <v>37</v>
      </c>
      <c r="E26" s="86" t="str">
        <f>Grille!AK120</f>
        <v>Non renseigné</v>
      </c>
      <c r="F26" s="92">
        <v>1</v>
      </c>
      <c r="G26" s="92">
        <v>0.9</v>
      </c>
      <c r="H26" s="92">
        <v>0.6</v>
      </c>
      <c r="I26" s="92">
        <v>0.3</v>
      </c>
      <c r="J26" s="46"/>
      <c r="K26" s="46"/>
      <c r="L26" s="46"/>
      <c r="M26" s="46"/>
      <c r="N26" s="46"/>
    </row>
    <row r="27" spans="2:19" ht="15" thickBot="1" x14ac:dyDescent="0.4">
      <c r="F27" s="91"/>
      <c r="G27" s="91"/>
      <c r="H27" s="91"/>
      <c r="I27" s="91"/>
      <c r="J27" s="46"/>
      <c r="K27" s="46"/>
      <c r="L27" s="46"/>
      <c r="M27" s="46"/>
      <c r="N27" s="46"/>
    </row>
    <row r="28" spans="2:19" ht="19" thickBot="1" x14ac:dyDescent="0.4">
      <c r="C28" s="45" t="s">
        <v>83</v>
      </c>
      <c r="D28" s="19"/>
      <c r="E28" s="102" t="str">
        <f>E6</f>
        <v>Non renseigné</v>
      </c>
      <c r="F28" s="46"/>
      <c r="G28" s="46"/>
      <c r="H28" s="46"/>
      <c r="I28" s="46"/>
      <c r="J28" s="46"/>
      <c r="K28" s="46"/>
      <c r="L28" s="46"/>
      <c r="M28" s="46"/>
      <c r="N28" s="46"/>
    </row>
    <row r="29" spans="2:19" x14ac:dyDescent="0.35">
      <c r="F29" s="46"/>
      <c r="G29" s="46"/>
      <c r="H29" s="46"/>
      <c r="I29" s="46"/>
      <c r="J29" s="46"/>
      <c r="K29" s="46"/>
      <c r="L29" s="46"/>
    </row>
    <row r="30" spans="2:19" x14ac:dyDescent="0.35">
      <c r="F30" s="46"/>
      <c r="G30" s="46"/>
      <c r="H30" s="46"/>
      <c r="I30" s="46"/>
      <c r="J30" s="46"/>
      <c r="K30" s="46"/>
      <c r="L30" s="46"/>
    </row>
    <row r="32" spans="2:19" x14ac:dyDescent="0.35">
      <c r="B32" s="89"/>
      <c r="C32" s="90"/>
      <c r="D32" s="6"/>
      <c r="E32" s="2"/>
      <c r="F32" s="2"/>
      <c r="G32" s="2"/>
      <c r="H32" s="2"/>
      <c r="I32" s="2"/>
    </row>
    <row r="33" spans="2:9" x14ac:dyDescent="0.35">
      <c r="B33" s="87"/>
      <c r="C33" s="90"/>
      <c r="D33" s="6"/>
      <c r="E33" s="88"/>
      <c r="F33" s="88"/>
      <c r="G33" s="88"/>
      <c r="H33" s="88"/>
      <c r="I33" s="88"/>
    </row>
    <row r="34" spans="2:9" x14ac:dyDescent="0.35">
      <c r="B34" s="87"/>
      <c r="C34" s="90"/>
      <c r="D34" s="6"/>
      <c r="E34" s="88"/>
      <c r="F34" s="88"/>
      <c r="G34" s="88"/>
      <c r="H34" s="88"/>
      <c r="I34" s="88"/>
    </row>
    <row r="35" spans="2:9" x14ac:dyDescent="0.35">
      <c r="B35" s="87"/>
      <c r="C35" s="90"/>
      <c r="D35" s="6"/>
      <c r="E35" s="88"/>
      <c r="F35" s="88"/>
      <c r="G35" s="88"/>
      <c r="H35" s="88"/>
      <c r="I35" s="88"/>
    </row>
    <row r="36" spans="2:9" x14ac:dyDescent="0.35">
      <c r="B36" s="87"/>
      <c r="C36" s="90"/>
      <c r="D36" s="6"/>
      <c r="E36" s="88"/>
      <c r="F36" s="88"/>
      <c r="G36" s="88"/>
      <c r="H36" s="88"/>
      <c r="I36" s="88"/>
    </row>
    <row r="37" spans="2:9" x14ac:dyDescent="0.35">
      <c r="B37" s="87"/>
      <c r="C37" s="90"/>
      <c r="D37" s="6"/>
      <c r="E37" s="88"/>
      <c r="F37" s="88"/>
      <c r="G37" s="88"/>
      <c r="H37" s="88"/>
      <c r="I37" s="88"/>
    </row>
    <row r="38" spans="2:9" x14ac:dyDescent="0.35">
      <c r="B38" s="87"/>
      <c r="C38" s="90"/>
      <c r="D38" s="6"/>
      <c r="E38" s="88"/>
      <c r="F38" s="88"/>
      <c r="G38" s="88"/>
      <c r="H38" s="88"/>
      <c r="I38" s="88"/>
    </row>
  </sheetData>
  <sheetProtection password="C170" sheet="1" objects="1" scenarios="1"/>
  <protectedRanges>
    <protectedRange sqref="E8 E10" name="Plage2"/>
    <protectedRange sqref="E8 E10:E11" name="Plage1_1_1_1"/>
  </protectedRanges>
  <mergeCells count="2">
    <mergeCell ref="E10:H10"/>
    <mergeCell ref="C3:L3"/>
  </mergeCells>
  <dataValidations count="1">
    <dataValidation type="date" allowBlank="1" showInputMessage="1" showErrorMessage="1" errorTitle="erreur de format" error="merci d'inscrire une date au format JJ/MM/AAAA" sqref="E8" xr:uid="{00000000-0002-0000-0200-000000000000}">
      <formula1>36526</formula1>
      <formula2>55153</formula2>
    </dataValidation>
  </dataValidations>
  <pageMargins left="0.7" right="0.7" top="0.75" bottom="0.75" header="0.3" footer="0.3"/>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4" sqref="A4"/>
    </sheetView>
  </sheetViews>
  <sheetFormatPr baseColWidth="10" defaultRowHeight="14.5" x14ac:dyDescent="0.35"/>
  <sheetData>
    <row r="1" spans="1:1" x14ac:dyDescent="0.35">
      <c r="A1" t="s">
        <v>138</v>
      </c>
    </row>
    <row r="2" spans="1:1" x14ac:dyDescent="0.3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Grille</vt:lpstr>
      <vt:lpstr>Synthèse</vt:lpstr>
      <vt:lpstr>Valid données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dc:creator>
  <cp:lastModifiedBy>Elodie Delavoipière</cp:lastModifiedBy>
  <cp:lastPrinted>2020-12-13T17:43:35Z</cp:lastPrinted>
  <dcterms:created xsi:type="dcterms:W3CDTF">2020-01-29T20:04:08Z</dcterms:created>
  <dcterms:modified xsi:type="dcterms:W3CDTF">2021-03-16T22:14:43Z</dcterms:modified>
</cp:coreProperties>
</file>

<file path=suivi_versioning.xml>26223_1
</file>